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gss8541\Documents\旭日\5.各國紡織報告\Working\4Q_2025\"/>
    </mc:Choice>
  </mc:AlternateContent>
  <bookViews>
    <workbookView xWindow="-105" yWindow="-105" windowWidth="23250" windowHeight="12570" tabRatio="890" activeTab="4"/>
  </bookViews>
  <sheets>
    <sheet name="美国" sheetId="25" r:id="rId1"/>
    <sheet name="欧盟" sheetId="24" r:id="rId2"/>
    <sheet name="新西兰" sheetId="3" r:id="rId3"/>
    <sheet name="澳洲" sheetId="26" r:id="rId4"/>
    <sheet name="东盟" sheetId="30" r:id="rId5"/>
  </sheets>
  <definedNames>
    <definedName name="同比上限值">#REF!</definedName>
    <definedName name="同比下限值">#REF!</definedName>
    <definedName name="环比上限值">#REF!</definedName>
    <definedName name="环比下限值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1" i="25" l="1"/>
  <c r="G60" i="25"/>
  <c r="C61" i="25"/>
  <c r="C60" i="25"/>
  <c r="M55" i="25"/>
  <c r="G55" i="30"/>
  <c r="H55" i="30" s="1"/>
  <c r="G54" i="30"/>
  <c r="H54" i="30" s="1"/>
  <c r="G61" i="26"/>
  <c r="H61" i="26" s="1"/>
  <c r="G60" i="26"/>
  <c r="H60" i="26" s="1"/>
  <c r="G61" i="3"/>
  <c r="H61" i="3" s="1"/>
  <c r="G60" i="3"/>
  <c r="H60" i="3" s="1"/>
  <c r="G61" i="24"/>
  <c r="H61" i="24" s="1"/>
  <c r="G60" i="24"/>
  <c r="G62" i="24" s="1"/>
  <c r="G56" i="30" l="1"/>
  <c r="G62" i="26"/>
  <c r="G62" i="3"/>
  <c r="H60" i="24"/>
  <c r="C55" i="30"/>
  <c r="C54" i="30"/>
  <c r="C48" i="30"/>
  <c r="D48" i="30"/>
  <c r="E48" i="30"/>
  <c r="F48" i="30"/>
  <c r="G48" i="30"/>
  <c r="H48" i="30"/>
  <c r="I48" i="30"/>
  <c r="J48" i="30"/>
  <c r="K48" i="30"/>
  <c r="L48" i="30"/>
  <c r="M48" i="30"/>
  <c r="C60" i="26"/>
  <c r="C62" i="26" s="1"/>
  <c r="C61" i="26"/>
  <c r="C54" i="26"/>
  <c r="C55" i="26" s="1"/>
  <c r="D54" i="26"/>
  <c r="D55" i="26" s="1"/>
  <c r="E54" i="26"/>
  <c r="E55" i="26" s="1"/>
  <c r="F54" i="26"/>
  <c r="F55" i="26" s="1"/>
  <c r="G54" i="26"/>
  <c r="G55" i="26" s="1"/>
  <c r="H54" i="26"/>
  <c r="I54" i="26"/>
  <c r="I55" i="26" s="1"/>
  <c r="J54" i="26"/>
  <c r="J55" i="26" s="1"/>
  <c r="K54" i="26"/>
  <c r="K55" i="26" s="1"/>
  <c r="L54" i="26"/>
  <c r="L55" i="26" s="1"/>
  <c r="M54" i="26"/>
  <c r="M55" i="26" s="1"/>
  <c r="H55" i="26"/>
  <c r="C61" i="3"/>
  <c r="C60" i="3"/>
  <c r="C54" i="3"/>
  <c r="C55" i="3" s="1"/>
  <c r="D54" i="3"/>
  <c r="D55" i="3" s="1"/>
  <c r="E54" i="3"/>
  <c r="E55" i="3" s="1"/>
  <c r="F54" i="3"/>
  <c r="F55" i="3" s="1"/>
  <c r="G54" i="3"/>
  <c r="G55" i="3" s="1"/>
  <c r="H54" i="3"/>
  <c r="H55" i="3" s="1"/>
  <c r="I54" i="3"/>
  <c r="I55" i="3" s="1"/>
  <c r="J54" i="3"/>
  <c r="J55" i="3" s="1"/>
  <c r="K54" i="3"/>
  <c r="K55" i="3" s="1"/>
  <c r="L54" i="3"/>
  <c r="L55" i="3" s="1"/>
  <c r="M54" i="3"/>
  <c r="M55" i="3" s="1"/>
  <c r="B54" i="3"/>
  <c r="B55" i="3"/>
  <c r="C61" i="24"/>
  <c r="C60" i="24"/>
  <c r="K54" i="24"/>
  <c r="K55" i="24" s="1"/>
  <c r="L54" i="24"/>
  <c r="L55" i="24" s="1"/>
  <c r="M54" i="24"/>
  <c r="M55" i="24" s="1"/>
  <c r="D61" i="26"/>
  <c r="D61" i="3"/>
  <c r="D61" i="24"/>
  <c r="C54" i="25"/>
  <c r="C55" i="25" s="1"/>
  <c r="D54" i="25"/>
  <c r="D55" i="25" s="1"/>
  <c r="E54" i="25"/>
  <c r="E55" i="25" s="1"/>
  <c r="F54" i="25"/>
  <c r="F55" i="25" s="1"/>
  <c r="G54" i="25"/>
  <c r="G55" i="25" s="1"/>
  <c r="H54" i="25"/>
  <c r="H55" i="25" s="1"/>
  <c r="I54" i="25"/>
  <c r="I55" i="25" s="1"/>
  <c r="J54" i="25"/>
  <c r="J55" i="25" s="1"/>
  <c r="K54" i="25"/>
  <c r="K55" i="25" s="1"/>
  <c r="L54" i="25"/>
  <c r="L55" i="25" s="1"/>
  <c r="M54" i="25"/>
  <c r="H54" i="24" l="1"/>
  <c r="I54" i="24"/>
  <c r="J54" i="24"/>
  <c r="D60" i="3" l="1"/>
  <c r="C62" i="3"/>
  <c r="F54" i="24"/>
  <c r="F55" i="24" s="1"/>
  <c r="G54" i="24"/>
  <c r="B48" i="24"/>
  <c r="C48" i="24"/>
  <c r="D48" i="24"/>
  <c r="E48" i="24"/>
  <c r="F48" i="24"/>
  <c r="G48" i="24"/>
  <c r="H48" i="24"/>
  <c r="H55" i="24" s="1"/>
  <c r="I48" i="24"/>
  <c r="I55" i="24" s="1"/>
  <c r="J48" i="24"/>
  <c r="J55" i="24" s="1"/>
  <c r="K48" i="24"/>
  <c r="L48" i="24"/>
  <c r="M48" i="24"/>
  <c r="G55" i="24" l="1"/>
  <c r="E54" i="24"/>
  <c r="E55" i="24" s="1"/>
  <c r="B48" i="26" l="1"/>
  <c r="C48" i="26"/>
  <c r="D48" i="26"/>
  <c r="E48" i="26"/>
  <c r="F48" i="26"/>
  <c r="G48" i="26"/>
  <c r="H48" i="26"/>
  <c r="I48" i="26"/>
  <c r="J48" i="26"/>
  <c r="K48" i="26"/>
  <c r="L48" i="26"/>
  <c r="M48" i="26"/>
  <c r="B54" i="26"/>
  <c r="B48" i="30"/>
  <c r="B54" i="25"/>
  <c r="C62" i="25" s="1"/>
  <c r="D54" i="24"/>
  <c r="C54" i="24"/>
  <c r="B54" i="24"/>
  <c r="C62" i="24" l="1"/>
  <c r="D60" i="24"/>
  <c r="D60" i="25"/>
  <c r="B55" i="26"/>
  <c r="B42" i="30"/>
  <c r="C42" i="30"/>
  <c r="C49" i="30" s="1"/>
  <c r="D42" i="30"/>
  <c r="D49" i="30" s="1"/>
  <c r="E42" i="30"/>
  <c r="E49" i="30" s="1"/>
  <c r="F42" i="30"/>
  <c r="F49" i="30" s="1"/>
  <c r="G42" i="30"/>
  <c r="G49" i="30" s="1"/>
  <c r="H42" i="30"/>
  <c r="H49" i="30" s="1"/>
  <c r="I42" i="30"/>
  <c r="I49" i="30" s="1"/>
  <c r="J42" i="30"/>
  <c r="J49" i="30" s="1"/>
  <c r="K42" i="30"/>
  <c r="K49" i="30" s="1"/>
  <c r="L42" i="30"/>
  <c r="L49" i="30" s="1"/>
  <c r="M42" i="30"/>
  <c r="M49" i="30" s="1"/>
  <c r="D55" i="30" l="1"/>
  <c r="D54" i="30"/>
  <c r="D60" i="26"/>
  <c r="B49" i="30"/>
  <c r="B36" i="30"/>
  <c r="C36" i="30"/>
  <c r="D36" i="30"/>
  <c r="D37" i="30" s="1"/>
  <c r="E36" i="30"/>
  <c r="E43" i="30" s="1"/>
  <c r="F36" i="30"/>
  <c r="G36" i="30"/>
  <c r="H36" i="30"/>
  <c r="I36" i="30"/>
  <c r="J36" i="30"/>
  <c r="K36" i="30"/>
  <c r="L36" i="30"/>
  <c r="M36" i="30"/>
  <c r="C56" i="30" l="1"/>
  <c r="F43" i="30"/>
  <c r="D43" i="30"/>
  <c r="E37" i="30"/>
  <c r="J43" i="30"/>
  <c r="C43" i="30"/>
  <c r="G43" i="30"/>
  <c r="B43" i="30"/>
  <c r="I43" i="30"/>
  <c r="K43" i="30"/>
  <c r="M43" i="30"/>
  <c r="L43" i="30"/>
  <c r="H43" i="30"/>
  <c r="M48" i="3" l="1"/>
  <c r="L48" i="3"/>
  <c r="K48" i="3"/>
  <c r="J48" i="3"/>
  <c r="I48" i="3"/>
  <c r="H48" i="3"/>
  <c r="G48" i="3"/>
  <c r="F48" i="3"/>
  <c r="E48" i="3"/>
  <c r="D48" i="3"/>
  <c r="C48" i="3"/>
  <c r="B48" i="3"/>
  <c r="D55" i="24"/>
  <c r="C55" i="24"/>
  <c r="M48" i="25"/>
  <c r="L48" i="25"/>
  <c r="K48" i="25"/>
  <c r="J48" i="25"/>
  <c r="I48" i="25"/>
  <c r="H48" i="25"/>
  <c r="G48" i="25"/>
  <c r="F48" i="25"/>
  <c r="E48" i="25"/>
  <c r="D48" i="25"/>
  <c r="C48" i="25"/>
  <c r="B48" i="25"/>
  <c r="B55" i="25" l="1"/>
  <c r="B55" i="24"/>
  <c r="M42" i="26"/>
  <c r="M49" i="26" s="1"/>
  <c r="L42" i="26"/>
  <c r="L49" i="26" s="1"/>
  <c r="M42" i="3"/>
  <c r="L42" i="3"/>
  <c r="L49" i="3" s="1"/>
  <c r="L42" i="24"/>
  <c r="L49" i="24" s="1"/>
  <c r="M42" i="24"/>
  <c r="M49" i="24" s="1"/>
  <c r="M42" i="25"/>
  <c r="L42" i="25"/>
  <c r="L49" i="25" s="1"/>
  <c r="H60" i="25" l="1"/>
  <c r="D61" i="25"/>
  <c r="M49" i="3"/>
  <c r="M49" i="25"/>
  <c r="K42" i="26"/>
  <c r="K49" i="26" s="1"/>
  <c r="J42" i="26"/>
  <c r="J49" i="26" s="1"/>
  <c r="I42" i="26"/>
  <c r="I49" i="26" s="1"/>
  <c r="H42" i="26"/>
  <c r="H49" i="26" s="1"/>
  <c r="K42" i="3"/>
  <c r="K49" i="3" s="1"/>
  <c r="J42" i="3"/>
  <c r="J49" i="3" s="1"/>
  <c r="I42" i="3"/>
  <c r="I49" i="3" s="1"/>
  <c r="H42" i="3"/>
  <c r="H49" i="3" s="1"/>
  <c r="K42" i="24"/>
  <c r="K49" i="24" s="1"/>
  <c r="J42" i="24"/>
  <c r="J49" i="24" s="1"/>
  <c r="I42" i="24"/>
  <c r="I49" i="24" s="1"/>
  <c r="H42" i="24"/>
  <c r="H49" i="24" s="1"/>
  <c r="H42" i="25"/>
  <c r="H49" i="25" s="1"/>
  <c r="K42" i="25"/>
  <c r="K49" i="25" s="1"/>
  <c r="J42" i="25"/>
  <c r="J49" i="25" s="1"/>
  <c r="I42" i="25"/>
  <c r="I49" i="25" s="1"/>
  <c r="E42" i="26" l="1"/>
  <c r="E49" i="26" s="1"/>
  <c r="F42" i="26"/>
  <c r="F49" i="26" s="1"/>
  <c r="G42" i="26"/>
  <c r="G49" i="26" s="1"/>
  <c r="G42" i="3"/>
  <c r="G49" i="3" s="1"/>
  <c r="E42" i="3"/>
  <c r="E49" i="3" s="1"/>
  <c r="F42" i="3"/>
  <c r="F49" i="3" s="1"/>
  <c r="E42" i="24"/>
  <c r="E49" i="24" s="1"/>
  <c r="F42" i="24"/>
  <c r="F49" i="24" s="1"/>
  <c r="G42" i="24"/>
  <c r="G49" i="24" s="1"/>
  <c r="E42" i="25"/>
  <c r="E49" i="25" s="1"/>
  <c r="F42" i="25"/>
  <c r="F49" i="25" s="1"/>
  <c r="G42" i="25"/>
  <c r="G49" i="25" l="1"/>
  <c r="E43" i="3"/>
  <c r="E43" i="25"/>
  <c r="E43" i="26"/>
  <c r="E43" i="24"/>
  <c r="M36" i="24" l="1"/>
  <c r="M43" i="24" s="1"/>
  <c r="D42" i="26" l="1"/>
  <c r="D49" i="26" s="1"/>
  <c r="C42" i="26"/>
  <c r="C49" i="26" s="1"/>
  <c r="B42" i="26"/>
  <c r="D42" i="3"/>
  <c r="C42" i="3"/>
  <c r="C49" i="3" s="1"/>
  <c r="B42" i="3"/>
  <c r="D42" i="24"/>
  <c r="D49" i="24" s="1"/>
  <c r="C42" i="24"/>
  <c r="C49" i="24" s="1"/>
  <c r="B42" i="24"/>
  <c r="D42" i="25"/>
  <c r="C42" i="25"/>
  <c r="C49" i="25" s="1"/>
  <c r="B42" i="25"/>
  <c r="H61" i="25" l="1"/>
  <c r="G62" i="25"/>
  <c r="B49" i="26"/>
  <c r="B49" i="24"/>
  <c r="D43" i="26"/>
  <c r="B49" i="3"/>
  <c r="D43" i="3"/>
  <c r="D49" i="3"/>
  <c r="D43" i="24"/>
  <c r="B49" i="25"/>
  <c r="D43" i="25"/>
  <c r="D49" i="25"/>
  <c r="M36" i="26"/>
  <c r="M43" i="26" s="1"/>
  <c r="M36" i="3"/>
  <c r="M43" i="3" s="1"/>
  <c r="M36" i="25"/>
  <c r="M43" i="25" s="1"/>
  <c r="M30" i="30"/>
  <c r="M37" i="30" s="1"/>
  <c r="J30" i="30" l="1"/>
  <c r="J37" i="30" s="1"/>
  <c r="K30" i="30"/>
  <c r="K37" i="30" s="1"/>
  <c r="L30" i="30"/>
  <c r="L37" i="30" s="1"/>
  <c r="J36" i="3"/>
  <c r="J43" i="3" s="1"/>
  <c r="K36" i="3"/>
  <c r="K43" i="3" s="1"/>
  <c r="L36" i="3"/>
  <c r="L43" i="3" s="1"/>
  <c r="I36" i="3"/>
  <c r="I43" i="3" s="1"/>
  <c r="J36" i="26"/>
  <c r="J43" i="26" s="1"/>
  <c r="K36" i="26"/>
  <c r="K43" i="26" s="1"/>
  <c r="L36" i="26"/>
  <c r="L43" i="26" s="1"/>
  <c r="J36" i="24"/>
  <c r="J43" i="24" s="1"/>
  <c r="K36" i="24"/>
  <c r="K43" i="24" s="1"/>
  <c r="L36" i="24"/>
  <c r="L43" i="24" s="1"/>
  <c r="L36" i="25"/>
  <c r="L43" i="25" s="1"/>
  <c r="J36" i="25"/>
  <c r="J43" i="25" s="1"/>
  <c r="K36" i="25"/>
  <c r="K43" i="25" s="1"/>
  <c r="M24" i="30" l="1"/>
  <c r="M31" i="30" s="1"/>
  <c r="M30" i="3"/>
  <c r="M37" i="3" s="1"/>
  <c r="M30" i="26"/>
  <c r="M37" i="26" s="1"/>
  <c r="M30" i="24"/>
  <c r="M37" i="24" s="1"/>
  <c r="M30" i="25"/>
  <c r="M37" i="25" s="1"/>
  <c r="G36" i="24" l="1"/>
  <c r="G43" i="24" s="1"/>
  <c r="G30" i="30"/>
  <c r="G37" i="30" s="1"/>
  <c r="G36" i="26" l="1"/>
  <c r="G43" i="26" s="1"/>
  <c r="H36" i="26"/>
  <c r="H43" i="26" s="1"/>
  <c r="I36" i="26"/>
  <c r="I43" i="26" s="1"/>
  <c r="H36" i="24"/>
  <c r="H43" i="24" s="1"/>
  <c r="I36" i="24"/>
  <c r="I43" i="24" s="1"/>
  <c r="H30" i="30"/>
  <c r="H37" i="30" s="1"/>
  <c r="I30" i="30"/>
  <c r="I37" i="30" s="1"/>
  <c r="G36" i="3"/>
  <c r="G43" i="3" s="1"/>
  <c r="H36" i="3"/>
  <c r="H43" i="3" s="1"/>
  <c r="G36" i="25"/>
  <c r="H36" i="25"/>
  <c r="H43" i="25" s="1"/>
  <c r="I36" i="25"/>
  <c r="I43" i="25" s="1"/>
  <c r="G43" i="25" l="1"/>
  <c r="F36" i="25"/>
  <c r="F43" i="25" s="1"/>
  <c r="F30" i="30"/>
  <c r="F37" i="30" s="1"/>
  <c r="F24" i="30"/>
  <c r="F36" i="3"/>
  <c r="F43" i="3" s="1"/>
  <c r="F36" i="26"/>
  <c r="F43" i="26" s="1"/>
  <c r="F36" i="24"/>
  <c r="F43" i="24" s="1"/>
  <c r="F31" i="30" l="1"/>
  <c r="B30" i="3"/>
  <c r="B30" i="26"/>
  <c r="C36" i="24"/>
  <c r="C43" i="24" s="1"/>
  <c r="B36" i="24"/>
  <c r="B30" i="30"/>
  <c r="B37" i="30" s="1"/>
  <c r="C30" i="30"/>
  <c r="C37" i="30" s="1"/>
  <c r="C36" i="3"/>
  <c r="C43" i="3" s="1"/>
  <c r="B36" i="3"/>
  <c r="C36" i="26"/>
  <c r="C43" i="26" s="1"/>
  <c r="B36" i="26"/>
  <c r="C36" i="25"/>
  <c r="C43" i="25" s="1"/>
  <c r="B36" i="25"/>
  <c r="L24" i="30"/>
  <c r="L31" i="30" s="1"/>
  <c r="K24" i="30"/>
  <c r="K31" i="30" s="1"/>
  <c r="K30" i="25"/>
  <c r="K37" i="25" s="1"/>
  <c r="L30" i="25"/>
  <c r="K30" i="24"/>
  <c r="K37" i="24" s="1"/>
  <c r="L30" i="24"/>
  <c r="K30" i="26"/>
  <c r="L30" i="26"/>
  <c r="L37" i="26" s="1"/>
  <c r="K30" i="3"/>
  <c r="K37" i="3" s="1"/>
  <c r="L30" i="3"/>
  <c r="L37" i="3" s="1"/>
  <c r="J30" i="25"/>
  <c r="J37" i="25" s="1"/>
  <c r="J30" i="24"/>
  <c r="J37" i="24" s="1"/>
  <c r="J30" i="26"/>
  <c r="J37" i="26" s="1"/>
  <c r="J30" i="3"/>
  <c r="J37" i="3" s="1"/>
  <c r="J24" i="30"/>
  <c r="G24" i="30"/>
  <c r="G31" i="30" s="1"/>
  <c r="H24" i="30"/>
  <c r="H31" i="30" s="1"/>
  <c r="I24" i="30"/>
  <c r="I31" i="30" s="1"/>
  <c r="G30" i="3"/>
  <c r="G37" i="3" s="1"/>
  <c r="H30" i="3"/>
  <c r="H37" i="3" s="1"/>
  <c r="I30" i="3"/>
  <c r="I37" i="3" s="1"/>
  <c r="G30" i="26"/>
  <c r="G37" i="26" s="1"/>
  <c r="H30" i="26"/>
  <c r="H37" i="26" s="1"/>
  <c r="I30" i="26"/>
  <c r="I37" i="26" s="1"/>
  <c r="G30" i="24"/>
  <c r="G37" i="24" s="1"/>
  <c r="H30" i="24"/>
  <c r="H37" i="24" s="1"/>
  <c r="I30" i="24"/>
  <c r="I37" i="24" s="1"/>
  <c r="G30" i="25"/>
  <c r="G37" i="25" s="1"/>
  <c r="H30" i="25"/>
  <c r="H37" i="25" s="1"/>
  <c r="I30" i="25"/>
  <c r="I37" i="25" s="1"/>
  <c r="E24" i="30"/>
  <c r="E31" i="30" s="1"/>
  <c r="F30" i="3"/>
  <c r="F37" i="3" s="1"/>
  <c r="E30" i="3"/>
  <c r="E37" i="3" s="1"/>
  <c r="E30" i="26"/>
  <c r="E37" i="26" s="1"/>
  <c r="F30" i="26"/>
  <c r="F37" i="26" s="1"/>
  <c r="E30" i="24"/>
  <c r="E37" i="24" s="1"/>
  <c r="F30" i="24"/>
  <c r="F37" i="24" s="1"/>
  <c r="E30" i="25"/>
  <c r="F30" i="25"/>
  <c r="F37" i="25" s="1"/>
  <c r="D24" i="30"/>
  <c r="D31" i="30" s="1"/>
  <c r="D30" i="3"/>
  <c r="D37" i="3" s="1"/>
  <c r="D30" i="26"/>
  <c r="D37" i="26" s="1"/>
  <c r="D30" i="24"/>
  <c r="D37" i="24" s="1"/>
  <c r="D30" i="25"/>
  <c r="D37" i="25" s="1"/>
  <c r="C24" i="30"/>
  <c r="B24" i="30"/>
  <c r="C18" i="30"/>
  <c r="B18" i="30"/>
  <c r="M18" i="30"/>
  <c r="C30" i="3"/>
  <c r="C24" i="3"/>
  <c r="B24" i="3"/>
  <c r="M24" i="3"/>
  <c r="M31" i="3" s="1"/>
  <c r="C30" i="26"/>
  <c r="C24" i="26"/>
  <c r="B24" i="26"/>
  <c r="M24" i="26"/>
  <c r="C30" i="24"/>
  <c r="B30" i="24"/>
  <c r="C24" i="24"/>
  <c r="B24" i="24"/>
  <c r="M24" i="24"/>
  <c r="M31" i="24" s="1"/>
  <c r="C24" i="25"/>
  <c r="B24" i="25"/>
  <c r="C30" i="25"/>
  <c r="C37" i="25" s="1"/>
  <c r="B30" i="25"/>
  <c r="M24" i="25"/>
  <c r="M31" i="25" s="1"/>
  <c r="L24" i="25"/>
  <c r="K24" i="25"/>
  <c r="J24" i="25"/>
  <c r="J31" i="25" s="1"/>
  <c r="L24" i="24"/>
  <c r="K24" i="24"/>
  <c r="J24" i="24"/>
  <c r="L24" i="26"/>
  <c r="K24" i="26"/>
  <c r="J24" i="26"/>
  <c r="L24" i="3"/>
  <c r="K24" i="3"/>
  <c r="J24" i="3"/>
  <c r="L18" i="30"/>
  <c r="K18" i="30"/>
  <c r="H18" i="30"/>
  <c r="J18" i="30"/>
  <c r="I18" i="30"/>
  <c r="G18" i="30"/>
  <c r="F18" i="30"/>
  <c r="E18" i="30"/>
  <c r="D18" i="30"/>
  <c r="M12" i="30"/>
  <c r="L12" i="30"/>
  <c r="K12" i="30"/>
  <c r="J12" i="30"/>
  <c r="I12" i="30"/>
  <c r="H12" i="30"/>
  <c r="G12" i="30"/>
  <c r="F12" i="30"/>
  <c r="E12" i="30"/>
  <c r="D12" i="30"/>
  <c r="C12" i="30"/>
  <c r="B12" i="30"/>
  <c r="M7" i="30"/>
  <c r="L7" i="30"/>
  <c r="K7" i="30"/>
  <c r="J7" i="30"/>
  <c r="I7" i="30"/>
  <c r="H7" i="30"/>
  <c r="G7" i="30"/>
  <c r="F7" i="30"/>
  <c r="E7" i="30"/>
  <c r="E13" i="30" s="1"/>
  <c r="D7" i="30"/>
  <c r="D13" i="30" s="1"/>
  <c r="C7" i="30"/>
  <c r="B7" i="30"/>
  <c r="I24" i="3"/>
  <c r="H24" i="3"/>
  <c r="G24" i="3"/>
  <c r="I24" i="26"/>
  <c r="I25" i="26" s="1"/>
  <c r="H24" i="26"/>
  <c r="H31" i="26" s="1"/>
  <c r="G24" i="26"/>
  <c r="I24" i="24"/>
  <c r="H24" i="24"/>
  <c r="G24" i="24"/>
  <c r="G25" i="24" s="1"/>
  <c r="I24" i="25"/>
  <c r="H24" i="25"/>
  <c r="G24" i="25"/>
  <c r="F24" i="3"/>
  <c r="E24" i="3"/>
  <c r="D24" i="3"/>
  <c r="F24" i="26"/>
  <c r="F31" i="26" s="1"/>
  <c r="E24" i="26"/>
  <c r="D24" i="26"/>
  <c r="E24" i="24"/>
  <c r="F24" i="24"/>
  <c r="D24" i="24"/>
  <c r="E24" i="25"/>
  <c r="E31" i="25" s="1"/>
  <c r="F24" i="25"/>
  <c r="D24" i="25"/>
  <c r="M18" i="3"/>
  <c r="M18" i="26"/>
  <c r="M18" i="24"/>
  <c r="M18" i="25"/>
  <c r="B11" i="25"/>
  <c r="C11" i="25"/>
  <c r="D11" i="25"/>
  <c r="E11" i="25"/>
  <c r="F11" i="25"/>
  <c r="G11" i="25"/>
  <c r="H11" i="25"/>
  <c r="I11" i="25"/>
  <c r="J11" i="25"/>
  <c r="K11" i="25"/>
  <c r="L11" i="25"/>
  <c r="M11" i="25"/>
  <c r="B12" i="25"/>
  <c r="C12" i="25"/>
  <c r="D12" i="25"/>
  <c r="E12" i="25"/>
  <c r="F12" i="25"/>
  <c r="G12" i="25"/>
  <c r="H12" i="25"/>
  <c r="I12" i="25"/>
  <c r="J12" i="25"/>
  <c r="K12" i="25"/>
  <c r="K13" i="25" s="1"/>
  <c r="L12" i="25"/>
  <c r="M12" i="25"/>
  <c r="B18" i="25"/>
  <c r="C18" i="25"/>
  <c r="D18" i="25"/>
  <c r="E18" i="25"/>
  <c r="F18" i="25"/>
  <c r="G18" i="25"/>
  <c r="H18" i="25"/>
  <c r="I18" i="25"/>
  <c r="J18" i="25"/>
  <c r="J19" i="25" s="1"/>
  <c r="K18" i="25"/>
  <c r="L18" i="25"/>
  <c r="B11" i="24"/>
  <c r="C11" i="24"/>
  <c r="D11" i="24"/>
  <c r="E11" i="24"/>
  <c r="F11" i="24"/>
  <c r="G11" i="24"/>
  <c r="H11" i="24"/>
  <c r="I11" i="24"/>
  <c r="J11" i="24"/>
  <c r="K11" i="24"/>
  <c r="L11" i="24"/>
  <c r="M11" i="24"/>
  <c r="B12" i="24"/>
  <c r="C12" i="24"/>
  <c r="D12" i="24"/>
  <c r="E12" i="24"/>
  <c r="F12" i="24"/>
  <c r="F13" i="24" s="1"/>
  <c r="G12" i="24"/>
  <c r="G13" i="24" s="1"/>
  <c r="H12" i="24"/>
  <c r="I12" i="24"/>
  <c r="I13" i="24" s="1"/>
  <c r="J12" i="24"/>
  <c r="K12" i="24"/>
  <c r="K13" i="24" s="1"/>
  <c r="L12" i="24"/>
  <c r="M12" i="24"/>
  <c r="B18" i="24"/>
  <c r="C18" i="24"/>
  <c r="C19" i="24" s="1"/>
  <c r="D18" i="24"/>
  <c r="E18" i="24"/>
  <c r="E19" i="24" s="1"/>
  <c r="F18" i="24"/>
  <c r="G18" i="24"/>
  <c r="H18" i="24"/>
  <c r="H19" i="24" s="1"/>
  <c r="I18" i="24"/>
  <c r="J18" i="24"/>
  <c r="J19" i="24" s="1"/>
  <c r="K18" i="24"/>
  <c r="L18" i="24"/>
  <c r="L25" i="24" s="1"/>
  <c r="B11" i="26"/>
  <c r="C11" i="26"/>
  <c r="D11" i="26"/>
  <c r="E11" i="26"/>
  <c r="F11" i="26"/>
  <c r="G11" i="26"/>
  <c r="H11" i="26"/>
  <c r="I11" i="26"/>
  <c r="J11" i="26"/>
  <c r="K11" i="26"/>
  <c r="L11" i="26"/>
  <c r="M11" i="26"/>
  <c r="B12" i="26"/>
  <c r="C12" i="26"/>
  <c r="D12" i="26"/>
  <c r="E12" i="26"/>
  <c r="E13" i="26" s="1"/>
  <c r="F12" i="26"/>
  <c r="G12" i="26"/>
  <c r="H12" i="26"/>
  <c r="I12" i="26"/>
  <c r="J12" i="26"/>
  <c r="K12" i="26"/>
  <c r="K13" i="26" s="1"/>
  <c r="L12" i="26"/>
  <c r="M12" i="26"/>
  <c r="M13" i="26" s="1"/>
  <c r="B18" i="26"/>
  <c r="C18" i="26"/>
  <c r="D18" i="26"/>
  <c r="D19" i="26" s="1"/>
  <c r="E18" i="26"/>
  <c r="E19" i="26" s="1"/>
  <c r="F18" i="26"/>
  <c r="G18" i="26"/>
  <c r="H18" i="26"/>
  <c r="I18" i="26"/>
  <c r="J18" i="26"/>
  <c r="J19" i="26" s="1"/>
  <c r="K18" i="26"/>
  <c r="L18" i="26"/>
  <c r="L19" i="26" s="1"/>
  <c r="B11" i="3"/>
  <c r="C11" i="3"/>
  <c r="D11" i="3"/>
  <c r="E11" i="3"/>
  <c r="F11" i="3"/>
  <c r="G11" i="3"/>
  <c r="H11" i="3"/>
  <c r="I11" i="3"/>
  <c r="J11" i="3"/>
  <c r="K11" i="3"/>
  <c r="L11" i="3"/>
  <c r="M11" i="3"/>
  <c r="B12" i="3"/>
  <c r="C12" i="3"/>
  <c r="C13" i="3" s="1"/>
  <c r="D12" i="3"/>
  <c r="E12" i="3"/>
  <c r="F12" i="3"/>
  <c r="F13" i="3" s="1"/>
  <c r="G12" i="3"/>
  <c r="G13" i="3" s="1"/>
  <c r="H12" i="3"/>
  <c r="I12" i="3"/>
  <c r="I13" i="3" s="1"/>
  <c r="J12" i="3"/>
  <c r="K12" i="3"/>
  <c r="K13" i="3" s="1"/>
  <c r="L12" i="3"/>
  <c r="L13" i="3" s="1"/>
  <c r="M12" i="3"/>
  <c r="B18" i="3"/>
  <c r="B19" i="3" s="1"/>
  <c r="C18" i="3"/>
  <c r="C25" i="3" s="1"/>
  <c r="D18" i="3"/>
  <c r="D25" i="3" s="1"/>
  <c r="E18" i="3"/>
  <c r="F18" i="3"/>
  <c r="F19" i="3" s="1"/>
  <c r="G18" i="3"/>
  <c r="H18" i="3"/>
  <c r="I18" i="3"/>
  <c r="J18" i="3"/>
  <c r="J25" i="3" s="1"/>
  <c r="K18" i="3"/>
  <c r="L18" i="3"/>
  <c r="L19" i="3" s="1"/>
  <c r="B31" i="3"/>
  <c r="D25" i="30"/>
  <c r="L25" i="30"/>
  <c r="H19" i="3"/>
  <c r="M25" i="24" l="1"/>
  <c r="E31" i="26"/>
  <c r="D31" i="3"/>
  <c r="F25" i="26"/>
  <c r="L25" i="25"/>
  <c r="M19" i="24"/>
  <c r="E31" i="24"/>
  <c r="I25" i="24"/>
  <c r="C37" i="3"/>
  <c r="K19" i="30"/>
  <c r="L19" i="30"/>
  <c r="D19" i="30"/>
  <c r="B13" i="30"/>
  <c r="E19" i="30"/>
  <c r="H25" i="30"/>
  <c r="B31" i="30"/>
  <c r="K25" i="30"/>
  <c r="C25" i="30"/>
  <c r="G25" i="26"/>
  <c r="L31" i="26"/>
  <c r="F25" i="3"/>
  <c r="K25" i="3"/>
  <c r="E19" i="3"/>
  <c r="B31" i="24"/>
  <c r="F25" i="24"/>
  <c r="L19" i="25"/>
  <c r="C31" i="26"/>
  <c r="G13" i="26"/>
  <c r="G31" i="26"/>
  <c r="K25" i="26"/>
  <c r="L25" i="26"/>
  <c r="B19" i="26"/>
  <c r="H19" i="26"/>
  <c r="H31" i="25"/>
  <c r="I31" i="25"/>
  <c r="M13" i="25"/>
  <c r="F13" i="30"/>
  <c r="K13" i="30"/>
  <c r="B43" i="26"/>
  <c r="F13" i="26"/>
  <c r="C25" i="26"/>
  <c r="E25" i="26"/>
  <c r="L13" i="26"/>
  <c r="F19" i="26"/>
  <c r="B43" i="3"/>
  <c r="H31" i="3"/>
  <c r="J13" i="3"/>
  <c r="I31" i="3"/>
  <c r="E13" i="3"/>
  <c r="D31" i="24"/>
  <c r="J31" i="24"/>
  <c r="B19" i="24"/>
  <c r="C13" i="24"/>
  <c r="B43" i="24"/>
  <c r="H13" i="30"/>
  <c r="I13" i="30"/>
  <c r="L13" i="30"/>
  <c r="D31" i="26"/>
  <c r="B31" i="26"/>
  <c r="I31" i="26"/>
  <c r="H25" i="26"/>
  <c r="C19" i="26"/>
  <c r="K31" i="26"/>
  <c r="K37" i="26"/>
  <c r="D25" i="26"/>
  <c r="I19" i="26"/>
  <c r="M25" i="26"/>
  <c r="M31" i="26"/>
  <c r="G19" i="26"/>
  <c r="J13" i="26"/>
  <c r="C13" i="30"/>
  <c r="M13" i="30"/>
  <c r="C31" i="30"/>
  <c r="M19" i="30"/>
  <c r="M25" i="30"/>
  <c r="J25" i="30"/>
  <c r="J31" i="30"/>
  <c r="B19" i="30"/>
  <c r="I25" i="30"/>
  <c r="J13" i="30"/>
  <c r="G13" i="30"/>
  <c r="J19" i="30"/>
  <c r="D13" i="3"/>
  <c r="G19" i="3"/>
  <c r="I19" i="3"/>
  <c r="M13" i="3"/>
  <c r="J19" i="3"/>
  <c r="M25" i="3"/>
  <c r="E31" i="3"/>
  <c r="G25" i="3"/>
  <c r="D13" i="24"/>
  <c r="G31" i="24"/>
  <c r="L37" i="24"/>
  <c r="L31" i="24"/>
  <c r="G19" i="24"/>
  <c r="J13" i="24"/>
  <c r="C31" i="24"/>
  <c r="E25" i="24"/>
  <c r="C25" i="24"/>
  <c r="J25" i="24"/>
  <c r="E13" i="24"/>
  <c r="G31" i="25"/>
  <c r="E13" i="25"/>
  <c r="K19" i="25"/>
  <c r="M19" i="25"/>
  <c r="L37" i="25"/>
  <c r="L31" i="25"/>
  <c r="D31" i="25"/>
  <c r="B43" i="25"/>
  <c r="E19" i="25"/>
  <c r="B25" i="30"/>
  <c r="I19" i="24"/>
  <c r="G19" i="30"/>
  <c r="F19" i="24"/>
  <c r="B13" i="26"/>
  <c r="D19" i="3"/>
  <c r="D13" i="26"/>
  <c r="L13" i="24"/>
  <c r="B19" i="25"/>
  <c r="C13" i="25"/>
  <c r="C37" i="26"/>
  <c r="I19" i="30"/>
  <c r="L19" i="24"/>
  <c r="H13" i="24"/>
  <c r="H31" i="24"/>
  <c r="B25" i="25"/>
  <c r="C13" i="26"/>
  <c r="I25" i="3"/>
  <c r="H13" i="3"/>
  <c r="H13" i="26"/>
  <c r="J13" i="25"/>
  <c r="I31" i="24"/>
  <c r="C25" i="25"/>
  <c r="J31" i="26"/>
  <c r="J25" i="26"/>
  <c r="B37" i="24"/>
  <c r="H19" i="30"/>
  <c r="K19" i="26"/>
  <c r="H25" i="3"/>
  <c r="G25" i="25"/>
  <c r="M19" i="26"/>
  <c r="K31" i="24"/>
  <c r="C37" i="24"/>
  <c r="K19" i="24"/>
  <c r="I13" i="26"/>
  <c r="C19" i="30"/>
  <c r="B25" i="24"/>
  <c r="B25" i="3"/>
  <c r="B25" i="26"/>
  <c r="L31" i="3"/>
  <c r="B37" i="3"/>
  <c r="G31" i="3"/>
  <c r="K31" i="3"/>
  <c r="G25" i="30"/>
  <c r="H25" i="25"/>
  <c r="B13" i="3"/>
  <c r="M13" i="24"/>
  <c r="B13" i="24"/>
  <c r="C19" i="25"/>
  <c r="D13" i="25"/>
  <c r="J31" i="3"/>
  <c r="C31" i="3"/>
  <c r="B37" i="26"/>
  <c r="H19" i="25"/>
  <c r="G13" i="25"/>
  <c r="F13" i="25"/>
  <c r="L13" i="25"/>
  <c r="I19" i="25"/>
  <c r="K25" i="25"/>
  <c r="J25" i="25"/>
  <c r="B13" i="25"/>
  <c r="B31" i="25"/>
  <c r="D19" i="25"/>
  <c r="I13" i="25"/>
  <c r="C31" i="25"/>
  <c r="B37" i="25"/>
  <c r="E37" i="25"/>
  <c r="K31" i="25"/>
  <c r="M25" i="25"/>
  <c r="E25" i="25"/>
  <c r="F19" i="25"/>
  <c r="H13" i="25"/>
  <c r="F25" i="25"/>
  <c r="E25" i="30"/>
  <c r="F25" i="30"/>
  <c r="K19" i="3"/>
  <c r="H25" i="24"/>
  <c r="G19" i="25"/>
  <c r="D25" i="25"/>
  <c r="I25" i="25"/>
  <c r="C19" i="3"/>
  <c r="K25" i="24"/>
  <c r="M19" i="3"/>
  <c r="D25" i="24"/>
  <c r="F19" i="30"/>
  <c r="L25" i="3"/>
  <c r="F31" i="25"/>
  <c r="F31" i="3"/>
  <c r="E25" i="3"/>
  <c r="D19" i="24"/>
  <c r="F31" i="24"/>
</calcChain>
</file>

<file path=xl/sharedStrings.xml><?xml version="1.0" encoding="utf-8"?>
<sst xmlns="http://schemas.openxmlformats.org/spreadsheetml/2006/main" count="794" uniqueCount="84">
  <si>
    <t>中国对美国出口的情况</t>
  </si>
  <si>
    <t>单位：千美元</t>
  </si>
  <si>
    <t>类章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</si>
  <si>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</si>
  <si>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</si>
  <si>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</si>
  <si>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</si>
  <si>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</si>
  <si>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</si>
  <si>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</si>
  <si>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</si>
  <si>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</si>
  <si>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</si>
  <si>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</si>
  <si>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</si>
  <si>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61章 针织或钩编的服装及衣着附件</t>
  </si>
  <si>
    <t>62章 非针织或非钩编的服装及衣着附件</t>
  </si>
  <si>
    <t>2018年</t>
  </si>
  <si>
    <t>2017年：61章+62章</t>
  </si>
  <si>
    <t>2018年：61章+62章</t>
  </si>
  <si>
    <t>同比</t>
  </si>
  <si>
    <t>2019年</t>
  </si>
  <si>
    <t>2019年：61章+62章</t>
  </si>
  <si>
    <t>2020年：61章+62章</t>
  </si>
  <si>
    <t>2017年</t>
  </si>
  <si>
    <t>资料来源：中国数据来自「中华人民共和国海关总署网」</t>
  </si>
  <si>
    <t>中国对澳大利亚出口的情况</t>
  </si>
  <si>
    <t>2017年：61+62</t>
  </si>
  <si>
    <t>2018年：61+62</t>
  </si>
  <si>
    <t>2019年：61+62</t>
  </si>
  <si>
    <t>2020年：61+62</t>
  </si>
  <si>
    <t>中国对新西兰出口的情况</t>
  </si>
  <si>
    <t>8月</t>
    <phoneticPr fontId="2" type="noConversion"/>
  </si>
  <si>
    <t>9月</t>
    <phoneticPr fontId="1" type="noConversion"/>
  </si>
  <si>
    <t>10月</t>
    <phoneticPr fontId="1" type="noConversion"/>
  </si>
  <si>
    <t>11月</t>
    <phoneticPr fontId="1" type="noConversion"/>
  </si>
  <si>
    <t>类章</t>
    <phoneticPr fontId="1" type="noConversion"/>
  </si>
  <si>
    <t>中国对东盟出口的情况</t>
    <phoneticPr fontId="1" type="noConversion"/>
  </si>
  <si>
    <t>注：资料来源：中国数据来自「中华人民共和国海关总署网」</t>
    <phoneticPr fontId="1" type="noConversion"/>
  </si>
  <si>
    <t>3月</t>
    <phoneticPr fontId="1" type="noConversion"/>
  </si>
  <si>
    <t>5月</t>
    <phoneticPr fontId="1" type="noConversion"/>
  </si>
  <si>
    <t>4月</t>
    <phoneticPr fontId="1" type="noConversion"/>
  </si>
  <si>
    <t>4月</t>
    <phoneticPr fontId="1" type="noConversion"/>
  </si>
  <si>
    <t>2021年：61章+62章</t>
    <phoneticPr fontId="1" type="noConversion"/>
  </si>
  <si>
    <t>2021年：61章+62章</t>
    <phoneticPr fontId="1" type="noConversion"/>
  </si>
  <si>
    <t>2021年：61章+62章</t>
    <phoneticPr fontId="1" type="noConversion"/>
  </si>
  <si>
    <t>2020年：61章+62章</t>
    <phoneticPr fontId="1" type="noConversion"/>
  </si>
  <si>
    <t>12月</t>
    <phoneticPr fontId="1" type="noConversion"/>
  </si>
  <si>
    <t>中国对欧洲联盟出口的情况</t>
    <phoneticPr fontId="1" type="noConversion"/>
  </si>
  <si>
    <t>61章 针织或钩编的服装及衣着附件</t>
    <phoneticPr fontId="1" type="noConversion"/>
  </si>
  <si>
    <t>2022年</t>
    <phoneticPr fontId="1" type="noConversion"/>
  </si>
  <si>
    <t>2022年：61章+62章</t>
    <phoneticPr fontId="1" type="noConversion"/>
  </si>
  <si>
    <t>2022年：61章+62章</t>
    <phoneticPr fontId="1" type="noConversion"/>
  </si>
  <si>
    <t>12月</t>
    <phoneticPr fontId="1" type="noConversion"/>
  </si>
  <si>
    <t>同比</t>
    <phoneticPr fontId="1" type="noConversion"/>
  </si>
  <si>
    <t>亿美元</t>
    <phoneticPr fontId="1" type="noConversion"/>
  </si>
  <si>
    <t>注：1.资料来源：中国数据来自「中华人民共和国海关总署网」</t>
    <phoneticPr fontId="1" type="noConversion"/>
  </si>
  <si>
    <t>2023年</t>
    <phoneticPr fontId="1" type="noConversion"/>
  </si>
  <si>
    <t>2023年：61章+62章</t>
    <phoneticPr fontId="1" type="noConversion"/>
  </si>
  <si>
    <t>注：资料来源：中国数据来自「中华人民共和国海关总署网」</t>
    <phoneticPr fontId="1" type="noConversion"/>
  </si>
  <si>
    <t>2024年</t>
    <phoneticPr fontId="1" type="noConversion"/>
  </si>
  <si>
    <t>3月</t>
    <phoneticPr fontId="1" type="noConversion"/>
  </si>
  <si>
    <t>3月</t>
    <phoneticPr fontId="1" type="noConversion"/>
  </si>
  <si>
    <t>3月</t>
    <phoneticPr fontId="1" type="noConversion"/>
  </si>
  <si>
    <t xml:space="preserve">  2020年</t>
  </si>
  <si>
    <t xml:space="preserve">  2021年</t>
    <phoneticPr fontId="1" type="noConversion"/>
  </si>
  <si>
    <r>
      <t xml:space="preserve">   </t>
    </r>
    <r>
      <rPr>
        <b/>
        <sz val="12"/>
        <rFont val="Arial Unicode MS"/>
        <family val="2"/>
        <charset val="136"/>
      </rPr>
      <t>2020年</t>
    </r>
  </si>
  <si>
    <t xml:space="preserve">  2021年</t>
    <phoneticPr fontId="1" type="noConversion"/>
  </si>
  <si>
    <t xml:space="preserve">  2022年</t>
    <phoneticPr fontId="1" type="noConversion"/>
  </si>
  <si>
    <t xml:space="preserve">           2020年：61+62</t>
  </si>
  <si>
    <t xml:space="preserve">  2021年</t>
    <phoneticPr fontId="1" type="noConversion"/>
  </si>
  <si>
    <t xml:space="preserve">  2022年</t>
    <phoneticPr fontId="1" type="noConversion"/>
  </si>
  <si>
    <r>
      <t xml:space="preserve">  </t>
    </r>
    <r>
      <rPr>
        <b/>
        <sz val="12"/>
        <rFont val="Arial Unicode MS"/>
        <family val="2"/>
        <charset val="136"/>
      </rPr>
      <t>2020年</t>
    </r>
  </si>
  <si>
    <t xml:space="preserve">  2022年</t>
    <phoneticPr fontId="1" type="noConversion"/>
  </si>
  <si>
    <t>2024年：61章+62章</t>
    <phoneticPr fontId="1" type="noConversion"/>
  </si>
  <si>
    <t>2024年：61章+62章</t>
    <phoneticPr fontId="1" type="noConversion"/>
  </si>
  <si>
    <t>2025年</t>
    <phoneticPr fontId="1" type="noConversion"/>
  </si>
  <si>
    <t>2025年：61章+62章</t>
    <phoneticPr fontId="1" type="noConversion"/>
  </si>
  <si>
    <t>2025年：61章+62章</t>
    <phoneticPr fontId="1" type="noConversion"/>
  </si>
  <si>
    <t>2.东盟10國 =  缅甸、印度尼西亚、马来西亚、菲律宾、新加坡、泰国、越南、文莱、老挝、柬埔寨</t>
    <phoneticPr fontId="1" type="noConversion"/>
  </si>
  <si>
    <t>1-12月</t>
    <phoneticPr fontId="1" type="noConversion"/>
  </si>
  <si>
    <t>同比</t>
    <phoneticPr fontId="1" type="noConversion"/>
  </si>
  <si>
    <t>同比</t>
    <phoneticPr fontId="1" type="noConversion"/>
  </si>
  <si>
    <t>1-9月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</si>
</sst>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%"/>
    <numFmt numFmtId="177" formatCode="#,##0_ "/>
    <numFmt numFmtId="178" formatCode="#,##0.00_ "/>
    <numFmt numFmtId="179" formatCode="#,##0.0_ "/>
    <numFmt numFmtId="180" formatCode="0.0"/>
    <numFmt numFmtId="181" formatCode="\+0.0%;[Red]\-0.0%\ "/>
  </numFmts>
  <fonts count="11">
    <font>
      <sz val="12"/>
      <name val="新細明體"/>
      <family val="1"/>
      <charset val="134"/>
    </font>
    <font>
      <sz val="9"/>
      <name val="細明體"/>
      <family val="3"/>
      <charset val="136"/>
    </font>
    <font>
      <sz val="9"/>
      <name val="宋体"/>
      <family val="3"/>
      <charset val="134"/>
    </font>
    <font>
      <sz val="11"/>
      <color theme="1"/>
      <name val="新細明體"/>
      <family val="1"/>
      <charset val="136"/>
      <scheme val="minor"/>
    </font>
    <font>
      <sz val="12"/>
      <name val="新細明體"/>
      <family val="1"/>
      <charset val="134"/>
    </font>
    <font>
      <sz val="12"/>
      <name val="Arial Unicode MS"/>
      <family val="2"/>
      <charset val="136"/>
    </font>
    <font>
      <i/>
      <sz val="12"/>
      <name val="Arial Unicode MS"/>
      <family val="2"/>
      <charset val="136"/>
    </font>
    <font>
      <b/>
      <sz val="16"/>
      <color indexed="8"/>
      <name val="Arial Unicode MS"/>
      <family val="2"/>
      <charset val="136"/>
    </font>
    <font>
      <b/>
      <sz val="12"/>
      <color indexed="8"/>
      <name val="Arial Unicode MS"/>
      <family val="2"/>
      <charset val="136"/>
    </font>
    <font>
      <b/>
      <sz val="12"/>
      <name val="Arial Unicode MS"/>
      <family val="2"/>
      <charset val="136"/>
    </font>
    <font>
      <sz val="12"/>
      <color indexed="8"/>
      <name val="Arial Unicode MS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>
      <alignment vertical="center"/>
    </xf>
    <xf numFmtId="9" fontId="4" fillId="0" borderId="0" applyFont="0" applyFill="0" applyBorder="0" applyAlignment="0" applyProtection="0">
      <alignment vertical="center"/>
    </xf>
  </cellStyleXfs>
  <cellXfs count="93">
    <xf numFmtId="0" fontId="0" fillId="0" borderId="0" xfId="0"/>
    <xf numFmtId="0" fontId="5" fillId="0" borderId="0" xfId="0" applyFont="1"/>
    <xf numFmtId="179" fontId="5" fillId="0" borderId="0" xfId="0" applyNumberFormat="1" applyFont="1"/>
    <xf numFmtId="0" fontId="6" fillId="0" borderId="0" xfId="0" applyFont="1"/>
    <xf numFmtId="0" fontId="10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3" fontId="10" fillId="0" borderId="1" xfId="0" applyNumberFormat="1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3" fontId="10" fillId="0" borderId="4" xfId="0" applyNumberFormat="1" applyFont="1" applyBorder="1" applyAlignment="1">
      <alignment horizontal="center"/>
    </xf>
    <xf numFmtId="3" fontId="10" fillId="0" borderId="3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3" fontId="10" fillId="0" borderId="2" xfId="0" applyNumberFormat="1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38" fontId="10" fillId="0" borderId="1" xfId="0" applyNumberFormat="1" applyFont="1" applyBorder="1" applyAlignment="1">
      <alignment horizontal="center"/>
    </xf>
    <xf numFmtId="38" fontId="10" fillId="0" borderId="4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/>
    </xf>
    <xf numFmtId="0" fontId="10" fillId="0" borderId="0" xfId="0" applyFont="1"/>
    <xf numFmtId="177" fontId="10" fillId="0" borderId="1" xfId="0" applyNumberFormat="1" applyFont="1" applyBorder="1" applyAlignment="1">
      <alignment horizontal="center"/>
    </xf>
    <xf numFmtId="177" fontId="10" fillId="0" borderId="11" xfId="0" applyNumberFormat="1" applyFont="1" applyBorder="1" applyAlignment="1">
      <alignment horizontal="center"/>
    </xf>
    <xf numFmtId="177" fontId="10" fillId="0" borderId="4" xfId="0" applyNumberFormat="1" applyFont="1" applyBorder="1" applyAlignment="1">
      <alignment horizontal="center"/>
    </xf>
    <xf numFmtId="177" fontId="10" fillId="0" borderId="12" xfId="0" applyNumberFormat="1" applyFont="1" applyBorder="1" applyAlignment="1">
      <alignment horizontal="center"/>
    </xf>
    <xf numFmtId="0" fontId="5" fillId="0" borderId="10" xfId="0" applyFont="1" applyBorder="1"/>
    <xf numFmtId="3" fontId="10" fillId="0" borderId="11" xfId="0" applyNumberFormat="1" applyFont="1" applyBorder="1" applyAlignment="1">
      <alignment horizontal="center"/>
    </xf>
    <xf numFmtId="177" fontId="10" fillId="0" borderId="3" xfId="0" applyNumberFormat="1" applyFont="1" applyBorder="1" applyAlignment="1">
      <alignment horizontal="center"/>
    </xf>
    <xf numFmtId="3" fontId="10" fillId="0" borderId="12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0" fillId="0" borderId="1" xfId="0" applyFont="1" applyBorder="1"/>
    <xf numFmtId="3" fontId="10" fillId="0" borderId="14" xfId="0" applyNumberFormat="1" applyFont="1" applyBorder="1" applyAlignment="1">
      <alignment horizontal="center"/>
    </xf>
    <xf numFmtId="0" fontId="8" fillId="0" borderId="15" xfId="0" applyFont="1" applyBorder="1"/>
    <xf numFmtId="0" fontId="8" fillId="0" borderId="0" xfId="0" applyFont="1"/>
    <xf numFmtId="9" fontId="10" fillId="0" borderId="0" xfId="0" applyNumberFormat="1" applyFont="1" applyAlignment="1">
      <alignment horizontal="center"/>
    </xf>
    <xf numFmtId="176" fontId="10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8" fillId="2" borderId="4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178" fontId="5" fillId="0" borderId="0" xfId="0" applyNumberFormat="1" applyFont="1"/>
    <xf numFmtId="3" fontId="5" fillId="0" borderId="0" xfId="0" applyNumberFormat="1" applyFont="1"/>
    <xf numFmtId="180" fontId="5" fillId="0" borderId="0" xfId="0" applyNumberFormat="1" applyFont="1"/>
    <xf numFmtId="176" fontId="5" fillId="0" borderId="0" xfId="2" applyNumberFormat="1" applyFont="1" applyAlignment="1"/>
    <xf numFmtId="0" fontId="5" fillId="0" borderId="0" xfId="0" applyFont="1" applyAlignment="1">
      <alignment wrapText="1"/>
    </xf>
    <xf numFmtId="0" fontId="8" fillId="2" borderId="3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38" fontId="10" fillId="0" borderId="3" xfId="0" applyNumberFormat="1" applyFont="1" applyBorder="1" applyAlignment="1">
      <alignment horizontal="center"/>
    </xf>
    <xf numFmtId="0" fontId="9" fillId="0" borderId="1" xfId="0" applyFont="1" applyBorder="1"/>
    <xf numFmtId="3" fontId="10" fillId="0" borderId="8" xfId="0" applyNumberFormat="1" applyFont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3" fontId="10" fillId="0" borderId="9" xfId="0" applyNumberFormat="1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181" fontId="10" fillId="0" borderId="6" xfId="0" applyNumberFormat="1" applyFont="1" applyBorder="1" applyAlignment="1">
      <alignment horizontal="center"/>
    </xf>
    <xf numFmtId="181" fontId="10" fillId="0" borderId="3" xfId="0" applyNumberFormat="1" applyFont="1" applyBorder="1" applyAlignment="1">
      <alignment horizontal="center"/>
    </xf>
    <xf numFmtId="181" fontId="5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79" fontId="5" fillId="0" borderId="8" xfId="0" applyNumberFormat="1" applyFont="1" applyBorder="1"/>
    <xf numFmtId="0" fontId="5" fillId="0" borderId="20" xfId="0" applyFont="1" applyBorder="1"/>
    <xf numFmtId="179" fontId="5" fillId="0" borderId="20" xfId="0" applyNumberFormat="1" applyFont="1" applyBorder="1"/>
    <xf numFmtId="179" fontId="5" fillId="0" borderId="21" xfId="0" applyNumberFormat="1" applyFont="1" applyBorder="1"/>
    <xf numFmtId="0" fontId="5" fillId="0" borderId="8" xfId="0" applyFont="1" applyBorder="1"/>
    <xf numFmtId="179" fontId="5" fillId="0" borderId="23" xfId="0" applyNumberFormat="1" applyFont="1" applyBorder="1"/>
    <xf numFmtId="0" fontId="6" fillId="0" borderId="24" xfId="0" applyFont="1" applyBorder="1" applyAlignment="1">
      <alignment horizontal="right"/>
    </xf>
    <xf numFmtId="181" fontId="6" fillId="0" borderId="24" xfId="2" applyNumberFormat="1" applyFont="1" applyBorder="1" applyAlignment="1"/>
    <xf numFmtId="0" fontId="6" fillId="0" borderId="25" xfId="0" applyFont="1" applyBorder="1"/>
    <xf numFmtId="0" fontId="5" fillId="0" borderId="0" xfId="0" applyFont="1" applyAlignment="1">
      <alignment horizontal="left"/>
    </xf>
    <xf numFmtId="0" fontId="9" fillId="0" borderId="1" xfId="0" applyFont="1" applyBorder="1" applyAlignment="1">
      <alignment horizontal="center"/>
    </xf>
    <xf numFmtId="177" fontId="10" fillId="0" borderId="9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8" fillId="0" borderId="7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9" fillId="0" borderId="3" xfId="0" applyFont="1" applyBorder="1" applyAlignment="1">
      <alignment horizontal="center"/>
    </xf>
    <xf numFmtId="3" fontId="8" fillId="0" borderId="16" xfId="0" applyNumberFormat="1" applyFont="1" applyBorder="1" applyAlignment="1">
      <alignment horizontal="center"/>
    </xf>
    <xf numFmtId="3" fontId="8" fillId="0" borderId="17" xfId="0" applyNumberFormat="1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176" fontId="10" fillId="0" borderId="1" xfId="0" applyNumberFormat="1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9" fillId="0" borderId="19" xfId="0" applyFont="1" applyBorder="1"/>
    <xf numFmtId="179" fontId="9" fillId="0" borderId="19" xfId="0" applyNumberFormat="1" applyFont="1" applyBorder="1"/>
    <xf numFmtId="179" fontId="9" fillId="0" borderId="22" xfId="0" applyNumberFormat="1" applyFont="1" applyBorder="1"/>
    <xf numFmtId="179" fontId="9" fillId="0" borderId="0" xfId="0" applyNumberFormat="1" applyFont="1"/>
  </cellXfs>
  <cellStyles count="3">
    <cellStyle name="一般" xfId="0" builtinId="0"/>
    <cellStyle name="一般 2" xfId="1"/>
    <cellStyle name="百分比" xfId="2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zoomScale="70" zoomScaleNormal="70" workbookViewId="0">
      <pane xSplit="1" ySplit="3" topLeftCell="B28" activePane="bottomRight" state="frozen"/>
      <selection pane="topRight"/>
      <selection pane="bottomLeft"/>
      <selection pane="bottomRight" activeCell="G62" sqref="G62"/>
    </sheetView>
  </sheetViews>
  <sheetFormatPr defaultColWidth="8.875" defaultRowHeight="17.25"/>
  <cols>
    <col min="1" max="1" width="40.5" style="1" customWidth="1"/>
    <col min="2" max="2" width="17.375" style="1" bestFit="1" customWidth="1"/>
    <col min="3" max="3" width="17.25" style="1" bestFit="1" customWidth="1"/>
    <col min="4" max="4" width="15.625" style="1" bestFit="1" customWidth="1"/>
    <col min="5" max="5" width="13.5" style="1" customWidth="1"/>
    <col min="6" max="6" width="15.625" style="1" bestFit="1" customWidth="1"/>
    <col min="7" max="7" width="16.75" style="1" customWidth="1"/>
    <col min="8" max="8" width="14.75" style="1" customWidth="1"/>
    <col min="9" max="9" width="13.125" style="1" customWidth="1"/>
    <col min="10" max="10" width="15.75" style="1" customWidth="1"/>
    <col min="11" max="11" width="12.125" style="1" customWidth="1"/>
    <col min="12" max="12" width="11.125" style="1" customWidth="1"/>
    <col min="13" max="13" width="15.625" style="1" bestFit="1" customWidth="1"/>
    <col min="14" max="16384" width="8.875" style="1"/>
  </cols>
  <sheetData>
    <row r="1" spans="1:13" ht="22.5">
      <c r="A1" s="72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</row>
    <row r="2" spans="1:13">
      <c r="A2" s="74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13">
      <c r="A3" s="82" t="s">
        <v>2</v>
      </c>
      <c r="B3" s="76" t="s">
        <v>24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</row>
    <row r="4" spans="1:13">
      <c r="A4" s="83"/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4" t="s">
        <v>14</v>
      </c>
    </row>
    <row r="5" spans="1:13">
      <c r="A5" s="5" t="s">
        <v>15</v>
      </c>
      <c r="B5" s="6">
        <v>1310991</v>
      </c>
      <c r="C5" s="6">
        <v>557682</v>
      </c>
      <c r="D5" s="6">
        <v>835806</v>
      </c>
      <c r="E5" s="6">
        <v>944462</v>
      </c>
      <c r="F5" s="6">
        <v>1192159</v>
      </c>
      <c r="G5" s="6">
        <v>1555417</v>
      </c>
      <c r="H5" s="6">
        <v>1809449</v>
      </c>
      <c r="I5" s="6">
        <v>1939580</v>
      </c>
      <c r="J5" s="6">
        <v>1926502</v>
      </c>
      <c r="K5" s="6">
        <v>1436218</v>
      </c>
      <c r="L5" s="6">
        <v>1216801</v>
      </c>
      <c r="M5" s="6">
        <v>1298793</v>
      </c>
    </row>
    <row r="6" spans="1:13" ht="18" thickBot="1">
      <c r="A6" s="7" t="s">
        <v>16</v>
      </c>
      <c r="B6" s="6">
        <v>1472872</v>
      </c>
      <c r="C6" s="6">
        <v>678840</v>
      </c>
      <c r="D6" s="6">
        <v>1043841</v>
      </c>
      <c r="E6" s="6">
        <v>1084725</v>
      </c>
      <c r="F6" s="6">
        <v>1121304</v>
      </c>
      <c r="G6" s="6">
        <v>1349496</v>
      </c>
      <c r="H6" s="6">
        <v>1424462</v>
      </c>
      <c r="I6" s="6">
        <v>1351227</v>
      </c>
      <c r="J6" s="6">
        <v>1252782</v>
      </c>
      <c r="K6" s="6">
        <v>1017793</v>
      </c>
      <c r="L6" s="6">
        <v>1022789</v>
      </c>
      <c r="M6" s="6">
        <v>1253709</v>
      </c>
    </row>
    <row r="7" spans="1:13">
      <c r="A7" s="8"/>
      <c r="B7" s="77" t="s">
        <v>17</v>
      </c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</row>
    <row r="8" spans="1:13">
      <c r="A8" s="9"/>
      <c r="B8" s="4" t="s">
        <v>3</v>
      </c>
      <c r="C8" s="4" t="s">
        <v>4</v>
      </c>
      <c r="D8" s="4" t="s">
        <v>5</v>
      </c>
      <c r="E8" s="4" t="s">
        <v>6</v>
      </c>
      <c r="F8" s="4" t="s">
        <v>7</v>
      </c>
      <c r="G8" s="4" t="s">
        <v>8</v>
      </c>
      <c r="H8" s="4" t="s">
        <v>9</v>
      </c>
      <c r="I8" s="4" t="s">
        <v>10</v>
      </c>
      <c r="J8" s="4" t="s">
        <v>11</v>
      </c>
      <c r="K8" s="4" t="s">
        <v>12</v>
      </c>
      <c r="L8" s="4" t="s">
        <v>13</v>
      </c>
      <c r="M8" s="4" t="s">
        <v>14</v>
      </c>
    </row>
    <row r="9" spans="1:13">
      <c r="A9" s="5" t="s">
        <v>15</v>
      </c>
      <c r="B9" s="6">
        <v>1228651</v>
      </c>
      <c r="C9" s="6">
        <v>1129323</v>
      </c>
      <c r="D9" s="6">
        <v>530245</v>
      </c>
      <c r="E9" s="6">
        <v>954939</v>
      </c>
      <c r="F9" s="6">
        <v>1261800</v>
      </c>
      <c r="G9" s="6">
        <v>1750926</v>
      </c>
      <c r="H9" s="6">
        <v>2004938</v>
      </c>
      <c r="I9" s="6">
        <v>2243302</v>
      </c>
      <c r="J9" s="6">
        <v>2194877</v>
      </c>
      <c r="K9" s="6">
        <v>1681924</v>
      </c>
      <c r="L9" s="6">
        <v>1302283</v>
      </c>
      <c r="M9" s="6">
        <v>1347418</v>
      </c>
    </row>
    <row r="10" spans="1:13" ht="18" thickBot="1">
      <c r="A10" s="10" t="s">
        <v>16</v>
      </c>
      <c r="B10" s="11">
        <v>1324600</v>
      </c>
      <c r="C10" s="11">
        <v>1251637</v>
      </c>
      <c r="D10" s="11">
        <v>668393</v>
      </c>
      <c r="E10" s="11">
        <v>1080654</v>
      </c>
      <c r="F10" s="11">
        <v>1136239</v>
      </c>
      <c r="G10" s="11">
        <v>1483045</v>
      </c>
      <c r="H10" s="11">
        <v>1525613</v>
      </c>
      <c r="I10" s="11">
        <v>1512832</v>
      </c>
      <c r="J10" s="11">
        <v>1344443</v>
      </c>
      <c r="K10" s="11">
        <v>1087265</v>
      </c>
      <c r="L10" s="11">
        <v>984828</v>
      </c>
      <c r="M10" s="11">
        <v>1150521</v>
      </c>
    </row>
    <row r="11" spans="1:13" ht="18" thickTop="1">
      <c r="A11" s="8" t="s">
        <v>18</v>
      </c>
      <c r="B11" s="12">
        <f>B5+B6</f>
        <v>2783863</v>
      </c>
      <c r="C11" s="12">
        <f t="shared" ref="C11:M11" si="0">C5+C6</f>
        <v>1236522</v>
      </c>
      <c r="D11" s="12">
        <f t="shared" si="0"/>
        <v>1879647</v>
      </c>
      <c r="E11" s="12">
        <f t="shared" si="0"/>
        <v>2029187</v>
      </c>
      <c r="F11" s="12">
        <f t="shared" si="0"/>
        <v>2313463</v>
      </c>
      <c r="G11" s="12">
        <f t="shared" si="0"/>
        <v>2904913</v>
      </c>
      <c r="H11" s="12">
        <f t="shared" si="0"/>
        <v>3233911</v>
      </c>
      <c r="I11" s="12">
        <f t="shared" si="0"/>
        <v>3290807</v>
      </c>
      <c r="J11" s="12">
        <f t="shared" si="0"/>
        <v>3179284</v>
      </c>
      <c r="K11" s="12">
        <f t="shared" si="0"/>
        <v>2454011</v>
      </c>
      <c r="L11" s="12">
        <f t="shared" si="0"/>
        <v>2239590</v>
      </c>
      <c r="M11" s="12">
        <f t="shared" si="0"/>
        <v>2552502</v>
      </c>
    </row>
    <row r="12" spans="1:13" ht="18" thickBot="1">
      <c r="A12" s="13" t="s">
        <v>19</v>
      </c>
      <c r="B12" s="14">
        <f>B9+B10</f>
        <v>2553251</v>
      </c>
      <c r="C12" s="14">
        <f t="shared" ref="C12:M12" si="1">C9+C10</f>
        <v>2380960</v>
      </c>
      <c r="D12" s="14">
        <f t="shared" si="1"/>
        <v>1198638</v>
      </c>
      <c r="E12" s="14">
        <f t="shared" si="1"/>
        <v>2035593</v>
      </c>
      <c r="F12" s="14">
        <f t="shared" si="1"/>
        <v>2398039</v>
      </c>
      <c r="G12" s="14">
        <f t="shared" si="1"/>
        <v>3233971</v>
      </c>
      <c r="H12" s="14">
        <f t="shared" si="1"/>
        <v>3530551</v>
      </c>
      <c r="I12" s="14">
        <f t="shared" si="1"/>
        <v>3756134</v>
      </c>
      <c r="J12" s="14">
        <f t="shared" si="1"/>
        <v>3539320</v>
      </c>
      <c r="K12" s="14">
        <f t="shared" si="1"/>
        <v>2769189</v>
      </c>
      <c r="L12" s="14">
        <f t="shared" si="1"/>
        <v>2287111</v>
      </c>
      <c r="M12" s="14">
        <f t="shared" si="1"/>
        <v>2497939</v>
      </c>
    </row>
    <row r="13" spans="1:13">
      <c r="A13" s="8" t="s">
        <v>20</v>
      </c>
      <c r="B13" s="57">
        <f>(B12-B11)/B11</f>
        <v>-8.2838846595540083E-2</v>
      </c>
      <c r="C13" s="57">
        <f>(C12-C11)/C11</f>
        <v>0.92552983286993684</v>
      </c>
      <c r="D13" s="57">
        <f t="shared" ref="D13:M13" si="2">(D12-D11)/D11</f>
        <v>-0.36230685868144391</v>
      </c>
      <c r="E13" s="57">
        <f t="shared" si="2"/>
        <v>3.1569293515087572E-3</v>
      </c>
      <c r="F13" s="57">
        <f t="shared" si="2"/>
        <v>3.6558181393002612E-2</v>
      </c>
      <c r="G13" s="57">
        <f t="shared" si="2"/>
        <v>0.11327637006684882</v>
      </c>
      <c r="H13" s="57">
        <f t="shared" si="2"/>
        <v>9.1727941801737892E-2</v>
      </c>
      <c r="I13" s="57">
        <f t="shared" si="2"/>
        <v>0.14140209377213553</v>
      </c>
      <c r="J13" s="57">
        <f t="shared" si="2"/>
        <v>0.11324436571253151</v>
      </c>
      <c r="K13" s="57">
        <f t="shared" si="2"/>
        <v>0.12843381712632909</v>
      </c>
      <c r="L13" s="57">
        <f t="shared" si="2"/>
        <v>2.1218615907375903E-2</v>
      </c>
      <c r="M13" s="57">
        <f t="shared" si="2"/>
        <v>-2.1376280998016847E-2</v>
      </c>
    </row>
    <row r="14" spans="1:13">
      <c r="B14" s="79" t="s">
        <v>21</v>
      </c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</row>
    <row r="15" spans="1:13">
      <c r="A15" s="9"/>
      <c r="B15" s="4" t="s">
        <v>3</v>
      </c>
      <c r="C15" s="15" t="s">
        <v>4</v>
      </c>
      <c r="D15" s="4" t="s">
        <v>5</v>
      </c>
      <c r="E15" s="4" t="s">
        <v>6</v>
      </c>
      <c r="F15" s="4" t="s">
        <v>7</v>
      </c>
      <c r="G15" s="4" t="s">
        <v>8</v>
      </c>
      <c r="H15" s="4" t="s">
        <v>9</v>
      </c>
      <c r="I15" s="4" t="s">
        <v>10</v>
      </c>
      <c r="J15" s="4" t="s">
        <v>11</v>
      </c>
      <c r="K15" s="4" t="s">
        <v>12</v>
      </c>
      <c r="L15" s="4" t="s">
        <v>13</v>
      </c>
      <c r="M15" s="4" t="s">
        <v>14</v>
      </c>
    </row>
    <row r="16" spans="1:13">
      <c r="A16" s="5" t="s">
        <v>15</v>
      </c>
      <c r="B16" s="12">
        <v>1475757</v>
      </c>
      <c r="C16" s="12">
        <v>794524</v>
      </c>
      <c r="D16" s="12">
        <v>761937</v>
      </c>
      <c r="E16" s="12">
        <v>885620</v>
      </c>
      <c r="F16" s="12">
        <v>1513263</v>
      </c>
      <c r="G16" s="12">
        <v>1924707</v>
      </c>
      <c r="H16" s="12">
        <v>2190710</v>
      </c>
      <c r="I16" s="12">
        <v>2164953</v>
      </c>
      <c r="J16" s="12">
        <v>1765762</v>
      </c>
      <c r="K16" s="12">
        <v>1364125</v>
      </c>
      <c r="L16" s="6">
        <v>1075530</v>
      </c>
      <c r="M16" s="16">
        <v>1133009</v>
      </c>
    </row>
    <row r="17" spans="1:13" ht="18" thickBot="1">
      <c r="A17" s="10" t="s">
        <v>16</v>
      </c>
      <c r="B17" s="11">
        <v>1397565</v>
      </c>
      <c r="C17" s="11">
        <v>818671</v>
      </c>
      <c r="D17" s="11">
        <v>791098</v>
      </c>
      <c r="E17" s="11">
        <v>832057</v>
      </c>
      <c r="F17" s="11">
        <v>1242734</v>
      </c>
      <c r="G17" s="11">
        <v>1568083</v>
      </c>
      <c r="H17" s="11">
        <v>1548692</v>
      </c>
      <c r="I17" s="11">
        <v>1313041</v>
      </c>
      <c r="J17" s="11">
        <v>996341</v>
      </c>
      <c r="K17" s="11">
        <v>875047</v>
      </c>
      <c r="L17" s="11">
        <v>795427</v>
      </c>
      <c r="M17" s="17">
        <v>972604</v>
      </c>
    </row>
    <row r="18" spans="1:13" ht="18.75" thickTop="1" thickBot="1">
      <c r="A18" s="13" t="s">
        <v>22</v>
      </c>
      <c r="B18" s="18">
        <f t="shared" ref="B18:L18" si="3">B16+B17</f>
        <v>2873322</v>
      </c>
      <c r="C18" s="18">
        <f t="shared" si="3"/>
        <v>1613195</v>
      </c>
      <c r="D18" s="18">
        <f t="shared" si="3"/>
        <v>1553035</v>
      </c>
      <c r="E18" s="18">
        <f t="shared" si="3"/>
        <v>1717677</v>
      </c>
      <c r="F18" s="18">
        <f t="shared" si="3"/>
        <v>2755997</v>
      </c>
      <c r="G18" s="18">
        <f t="shared" si="3"/>
        <v>3492790</v>
      </c>
      <c r="H18" s="18">
        <f t="shared" si="3"/>
        <v>3739402</v>
      </c>
      <c r="I18" s="18">
        <f t="shared" si="3"/>
        <v>3477994</v>
      </c>
      <c r="J18" s="18">
        <f t="shared" si="3"/>
        <v>2762103</v>
      </c>
      <c r="K18" s="18">
        <f t="shared" si="3"/>
        <v>2239172</v>
      </c>
      <c r="L18" s="18">
        <f t="shared" si="3"/>
        <v>1870957</v>
      </c>
      <c r="M18" s="18">
        <f>M16+M17</f>
        <v>2105613</v>
      </c>
    </row>
    <row r="19" spans="1:13">
      <c r="A19" s="8" t="s">
        <v>20</v>
      </c>
      <c r="B19" s="57">
        <f t="shared" ref="B19:L19" si="4">(B18-B12)/B12</f>
        <v>0.12535821977549408</v>
      </c>
      <c r="C19" s="57">
        <f t="shared" si="4"/>
        <v>-0.32246026812714201</v>
      </c>
      <c r="D19" s="57">
        <f>(D18-D12)/D12</f>
        <v>0.29566641471403377</v>
      </c>
      <c r="E19" s="57">
        <f t="shared" si="4"/>
        <v>-0.1561785681125844</v>
      </c>
      <c r="F19" s="57">
        <f>(F18-F12)/F12</f>
        <v>0.14927113362209707</v>
      </c>
      <c r="G19" s="57">
        <f t="shared" si="4"/>
        <v>8.0031329903700432E-2</v>
      </c>
      <c r="H19" s="57">
        <f t="shared" si="4"/>
        <v>5.9155355637122931E-2</v>
      </c>
      <c r="I19" s="57">
        <f t="shared" si="4"/>
        <v>-7.4049541363540278E-2</v>
      </c>
      <c r="J19" s="57">
        <f t="shared" si="4"/>
        <v>-0.21959500695048767</v>
      </c>
      <c r="K19" s="57">
        <f t="shared" si="4"/>
        <v>-0.19139791469632444</v>
      </c>
      <c r="L19" s="57">
        <f t="shared" si="4"/>
        <v>-0.18195618839662789</v>
      </c>
      <c r="M19" s="57">
        <f>(M18-M12)/M12</f>
        <v>-0.15705988016520819</v>
      </c>
    </row>
    <row r="20" spans="1:13">
      <c r="B20" s="84" t="s">
        <v>64</v>
      </c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</row>
    <row r="21" spans="1:13">
      <c r="A21" s="19"/>
      <c r="B21" s="4" t="s">
        <v>3</v>
      </c>
      <c r="C21" s="15" t="s">
        <v>4</v>
      </c>
      <c r="D21" s="4" t="s">
        <v>5</v>
      </c>
      <c r="E21" s="4" t="s">
        <v>6</v>
      </c>
      <c r="F21" s="4" t="s">
        <v>7</v>
      </c>
      <c r="G21" s="4" t="s">
        <v>8</v>
      </c>
      <c r="H21" s="4" t="s">
        <v>9</v>
      </c>
      <c r="I21" s="4" t="s">
        <v>10</v>
      </c>
      <c r="J21" s="4" t="s">
        <v>33</v>
      </c>
      <c r="K21" s="4" t="s">
        <v>34</v>
      </c>
      <c r="L21" s="4" t="s">
        <v>35</v>
      </c>
      <c r="M21" s="4" t="s">
        <v>14</v>
      </c>
    </row>
    <row r="22" spans="1:13">
      <c r="A22" s="5" t="s">
        <v>15</v>
      </c>
      <c r="B22" s="20">
        <v>1309851.6540000001</v>
      </c>
      <c r="C22" s="21">
        <v>217511.34099999999</v>
      </c>
      <c r="D22" s="12">
        <v>504931</v>
      </c>
      <c r="E22" s="12">
        <v>465927</v>
      </c>
      <c r="F22" s="12">
        <v>697243</v>
      </c>
      <c r="G22" s="12">
        <v>1170571.4550000001</v>
      </c>
      <c r="H22" s="12">
        <v>1561944.432</v>
      </c>
      <c r="I22" s="12">
        <v>1909552.0689999999</v>
      </c>
      <c r="J22" s="12">
        <v>1953109</v>
      </c>
      <c r="K22" s="12">
        <v>1619187</v>
      </c>
      <c r="L22" s="12">
        <v>1419833</v>
      </c>
      <c r="M22" s="20">
        <v>1328790.8899999999</v>
      </c>
    </row>
    <row r="23" spans="1:13" ht="18" thickBot="1">
      <c r="A23" s="10" t="s">
        <v>16</v>
      </c>
      <c r="B23" s="22">
        <v>1193752.841</v>
      </c>
      <c r="C23" s="23">
        <v>240916.05100000001</v>
      </c>
      <c r="D23" s="11">
        <v>475394</v>
      </c>
      <c r="E23" s="11">
        <v>471744</v>
      </c>
      <c r="F23" s="11">
        <v>903603</v>
      </c>
      <c r="G23" s="11">
        <v>1538192.048</v>
      </c>
      <c r="H23" s="11">
        <v>1383335.5819999999</v>
      </c>
      <c r="I23" s="11">
        <v>1305351.9920000001</v>
      </c>
      <c r="J23" s="11">
        <v>1050165</v>
      </c>
      <c r="K23" s="11">
        <v>870720</v>
      </c>
      <c r="L23" s="11">
        <v>877632</v>
      </c>
      <c r="M23" s="22">
        <v>900545.80599999998</v>
      </c>
    </row>
    <row r="24" spans="1:13" ht="18.75" thickTop="1" thickBot="1">
      <c r="A24" s="13" t="s">
        <v>23</v>
      </c>
      <c r="B24" s="18">
        <f>B22+B23</f>
        <v>2503604.4950000001</v>
      </c>
      <c r="C24" s="18">
        <f>C22+C23</f>
        <v>458427.39199999999</v>
      </c>
      <c r="D24" s="18">
        <f>D22+D23</f>
        <v>980325</v>
      </c>
      <c r="E24" s="18">
        <f>E22+E23</f>
        <v>937671</v>
      </c>
      <c r="F24" s="18">
        <f>F22+F23</f>
        <v>1600846</v>
      </c>
      <c r="G24" s="18">
        <f>SUM(G22:G23)</f>
        <v>2708763.503</v>
      </c>
      <c r="H24" s="18">
        <f>SUM(H22:H23)</f>
        <v>2945280.014</v>
      </c>
      <c r="I24" s="18">
        <f>SUM(I22:I23)</f>
        <v>3214904.0609999998</v>
      </c>
      <c r="J24" s="18">
        <f>J22+J23</f>
        <v>3003274</v>
      </c>
      <c r="K24" s="18">
        <f>K22+K23</f>
        <v>2489907</v>
      </c>
      <c r="L24" s="18">
        <f>L22+L23</f>
        <v>2297465</v>
      </c>
      <c r="M24" s="18">
        <f>M22+M23</f>
        <v>2229336.696</v>
      </c>
    </row>
    <row r="25" spans="1:13">
      <c r="A25" s="8" t="s">
        <v>20</v>
      </c>
      <c r="B25" s="57">
        <f t="shared" ref="B25:M25" si="5">(B24-B18)/B18</f>
        <v>-0.12867249302375436</v>
      </c>
      <c r="C25" s="57">
        <f t="shared" si="5"/>
        <v>-0.7158264239599057</v>
      </c>
      <c r="D25" s="57">
        <f t="shared" si="5"/>
        <v>-0.36876825055455931</v>
      </c>
      <c r="E25" s="57">
        <f t="shared" si="5"/>
        <v>-0.45410516645446147</v>
      </c>
      <c r="F25" s="57">
        <f t="shared" si="5"/>
        <v>-0.41914087714899545</v>
      </c>
      <c r="G25" s="57">
        <f t="shared" si="5"/>
        <v>-0.22446997872760743</v>
      </c>
      <c r="H25" s="57">
        <f t="shared" si="5"/>
        <v>-0.21236603767126402</v>
      </c>
      <c r="I25" s="57">
        <f t="shared" si="5"/>
        <v>-7.5644161260772808E-2</v>
      </c>
      <c r="J25" s="57">
        <f t="shared" si="5"/>
        <v>8.7314267425943198E-2</v>
      </c>
      <c r="K25" s="57">
        <f t="shared" si="5"/>
        <v>0.11197665922939372</v>
      </c>
      <c r="L25" s="57">
        <f t="shared" si="5"/>
        <v>0.22796248123286639</v>
      </c>
      <c r="M25" s="57">
        <f t="shared" si="5"/>
        <v>5.8758991324616629E-2</v>
      </c>
    </row>
    <row r="26" spans="1:13">
      <c r="A26" s="24"/>
      <c r="B26" s="84" t="s">
        <v>65</v>
      </c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</row>
    <row r="27" spans="1:13">
      <c r="A27" s="19"/>
      <c r="B27" s="4" t="s">
        <v>3</v>
      </c>
      <c r="C27" s="15" t="s">
        <v>4</v>
      </c>
      <c r="D27" s="4" t="s">
        <v>39</v>
      </c>
      <c r="E27" s="4" t="s">
        <v>42</v>
      </c>
      <c r="F27" s="4" t="s">
        <v>7</v>
      </c>
      <c r="G27" s="4" t="s">
        <v>8</v>
      </c>
      <c r="H27" s="4" t="s">
        <v>9</v>
      </c>
      <c r="I27" s="4" t="s">
        <v>10</v>
      </c>
      <c r="J27" s="4" t="s">
        <v>33</v>
      </c>
      <c r="K27" s="4" t="s">
        <v>12</v>
      </c>
      <c r="L27" s="4" t="s">
        <v>13</v>
      </c>
      <c r="M27" s="4" t="s">
        <v>47</v>
      </c>
    </row>
    <row r="28" spans="1:13">
      <c r="A28" s="5" t="s">
        <v>15</v>
      </c>
      <c r="B28" s="6">
        <v>1342541</v>
      </c>
      <c r="C28" s="25">
        <v>1204458</v>
      </c>
      <c r="D28" s="26">
        <v>738414.06700000004</v>
      </c>
      <c r="E28" s="26">
        <v>1122746.0870000001</v>
      </c>
      <c r="F28" s="26">
        <v>1592775.6769999999</v>
      </c>
      <c r="G28" s="26">
        <v>2038214.0870000001</v>
      </c>
      <c r="H28" s="26">
        <v>2315848.2889999999</v>
      </c>
      <c r="I28" s="26">
        <v>2738543.8309999998</v>
      </c>
      <c r="J28" s="26">
        <v>2618264.9449999998</v>
      </c>
      <c r="K28" s="26">
        <v>2293045.65</v>
      </c>
      <c r="L28" s="26">
        <v>1779235.5220000001</v>
      </c>
      <c r="M28" s="26">
        <v>1880362.2760000001</v>
      </c>
    </row>
    <row r="29" spans="1:13" ht="18" thickBot="1">
      <c r="A29" s="10" t="s">
        <v>16</v>
      </c>
      <c r="B29" s="11">
        <v>993767</v>
      </c>
      <c r="C29" s="27">
        <v>893219</v>
      </c>
      <c r="D29" s="22">
        <v>583498.78799999994</v>
      </c>
      <c r="E29" s="22">
        <v>772401.47600000002</v>
      </c>
      <c r="F29" s="22">
        <v>1006991.731</v>
      </c>
      <c r="G29" s="22">
        <v>1185225.466</v>
      </c>
      <c r="H29" s="22">
        <v>1298468.314</v>
      </c>
      <c r="I29" s="22">
        <v>1355220.355</v>
      </c>
      <c r="J29" s="22">
        <v>1323535.298</v>
      </c>
      <c r="K29" s="22">
        <v>1234196.017</v>
      </c>
      <c r="L29" s="22">
        <v>1126796.024</v>
      </c>
      <c r="M29" s="22">
        <v>1334265.483</v>
      </c>
    </row>
    <row r="30" spans="1:13" ht="18.75" thickTop="1" thickBot="1">
      <c r="A30" s="13" t="s">
        <v>43</v>
      </c>
      <c r="B30" s="18">
        <f t="shared" ref="B30:L30" si="6">B28+B29</f>
        <v>2336308</v>
      </c>
      <c r="C30" s="18">
        <f t="shared" si="6"/>
        <v>2097677</v>
      </c>
      <c r="D30" s="18">
        <f t="shared" si="6"/>
        <v>1321912.855</v>
      </c>
      <c r="E30" s="18">
        <f t="shared" si="6"/>
        <v>1895147.5630000001</v>
      </c>
      <c r="F30" s="18">
        <f t="shared" si="6"/>
        <v>2599767.4079999998</v>
      </c>
      <c r="G30" s="18">
        <f t="shared" si="6"/>
        <v>3223439.5530000003</v>
      </c>
      <c r="H30" s="18">
        <f t="shared" si="6"/>
        <v>3614316.6030000001</v>
      </c>
      <c r="I30" s="18">
        <f t="shared" si="6"/>
        <v>4093764.1859999998</v>
      </c>
      <c r="J30" s="18">
        <f t="shared" si="6"/>
        <v>3941800.2429999998</v>
      </c>
      <c r="K30" s="18">
        <f t="shared" si="6"/>
        <v>3527241.6669999999</v>
      </c>
      <c r="L30" s="18">
        <f t="shared" si="6"/>
        <v>2906031.5460000001</v>
      </c>
      <c r="M30" s="18">
        <f>M28+M29</f>
        <v>3214627.7590000001</v>
      </c>
    </row>
    <row r="31" spans="1:13">
      <c r="A31" s="8" t="s">
        <v>20</v>
      </c>
      <c r="B31" s="57">
        <f t="shared" ref="B31:K31" si="7">(B30-B24)/B24</f>
        <v>-6.6822253808104026E-2</v>
      </c>
      <c r="C31" s="57">
        <f t="shared" si="7"/>
        <v>3.5758107752863078</v>
      </c>
      <c r="D31" s="57">
        <f t="shared" si="7"/>
        <v>0.34844348047841273</v>
      </c>
      <c r="E31" s="57">
        <f t="shared" si="7"/>
        <v>1.021122081199056</v>
      </c>
      <c r="F31" s="57">
        <f t="shared" si="7"/>
        <v>0.6239959421455904</v>
      </c>
      <c r="G31" s="57">
        <f t="shared" si="7"/>
        <v>0.19000405514545221</v>
      </c>
      <c r="H31" s="57">
        <f t="shared" si="7"/>
        <v>0.22715551180866436</v>
      </c>
      <c r="I31" s="57">
        <f t="shared" si="7"/>
        <v>0.27337056046600328</v>
      </c>
      <c r="J31" s="57">
        <f t="shared" si="7"/>
        <v>0.31250103820031067</v>
      </c>
      <c r="K31" s="57">
        <f t="shared" si="7"/>
        <v>0.41661582822169657</v>
      </c>
      <c r="L31" s="57">
        <f>(L30-L24)/L24</f>
        <v>0.26488610098521637</v>
      </c>
      <c r="M31" s="57">
        <f>(M30-M24)/M24</f>
        <v>0.44196601830843413</v>
      </c>
    </row>
    <row r="32" spans="1:13">
      <c r="A32" s="28"/>
      <c r="B32" s="81" t="s">
        <v>50</v>
      </c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</row>
    <row r="33" spans="1:13">
      <c r="A33" s="29"/>
      <c r="B33" s="4" t="s">
        <v>3</v>
      </c>
      <c r="C33" s="15" t="s">
        <v>4</v>
      </c>
      <c r="D33" s="4" t="s">
        <v>39</v>
      </c>
      <c r="E33" s="4" t="s">
        <v>41</v>
      </c>
      <c r="F33" s="4" t="s">
        <v>7</v>
      </c>
      <c r="G33" s="4" t="s">
        <v>8</v>
      </c>
      <c r="H33" s="4" t="s">
        <v>9</v>
      </c>
      <c r="I33" s="4" t="s">
        <v>10</v>
      </c>
      <c r="J33" s="4" t="s">
        <v>33</v>
      </c>
      <c r="K33" s="4" t="s">
        <v>12</v>
      </c>
      <c r="L33" s="4" t="s">
        <v>13</v>
      </c>
      <c r="M33" s="4" t="s">
        <v>47</v>
      </c>
    </row>
    <row r="34" spans="1:13">
      <c r="A34" s="5" t="s">
        <v>15</v>
      </c>
      <c r="B34" s="30">
        <v>1812590.4850000001</v>
      </c>
      <c r="C34" s="30">
        <v>1340976.3840000001</v>
      </c>
      <c r="D34" s="26">
        <v>1183552.5530000001</v>
      </c>
      <c r="E34" s="26">
        <v>1524859.6850000001</v>
      </c>
      <c r="F34" s="26">
        <v>2192054.1460000002</v>
      </c>
      <c r="G34" s="26">
        <v>2588825.5580000002</v>
      </c>
      <c r="H34" s="26">
        <v>2807523.287</v>
      </c>
      <c r="I34" s="26">
        <v>2309203.8360000001</v>
      </c>
      <c r="J34" s="26">
        <v>1670337.807</v>
      </c>
      <c r="K34" s="26">
        <v>1364604.9469999999</v>
      </c>
      <c r="L34" s="26">
        <v>1404737.7679999999</v>
      </c>
      <c r="M34" s="26">
        <v>1394325.5449999999</v>
      </c>
    </row>
    <row r="35" spans="1:13" ht="18" thickBot="1">
      <c r="A35" s="10" t="s">
        <v>16</v>
      </c>
      <c r="B35" s="11">
        <v>1370371.912</v>
      </c>
      <c r="C35" s="11">
        <v>1045126.52</v>
      </c>
      <c r="D35" s="22">
        <v>975471.84299999999</v>
      </c>
      <c r="E35" s="22">
        <v>1197077.1129999999</v>
      </c>
      <c r="F35" s="22">
        <v>1447083.3289999999</v>
      </c>
      <c r="G35" s="22">
        <v>1631636.3219999999</v>
      </c>
      <c r="H35" s="22">
        <v>1753764.4369999999</v>
      </c>
      <c r="I35" s="22">
        <v>1412364.327</v>
      </c>
      <c r="J35" s="22">
        <v>1089057.432</v>
      </c>
      <c r="K35" s="22">
        <v>919289.73600000003</v>
      </c>
      <c r="L35" s="22">
        <v>1002182.143</v>
      </c>
      <c r="M35" s="22">
        <v>1110727.0560000001</v>
      </c>
    </row>
    <row r="36" spans="1:13" ht="18.75" thickTop="1" thickBot="1">
      <c r="A36" s="13" t="s">
        <v>51</v>
      </c>
      <c r="B36" s="18">
        <f>B34+B35</f>
        <v>3182962.3969999999</v>
      </c>
      <c r="C36" s="18">
        <f>C34+C35</f>
        <v>2386102.9040000001</v>
      </c>
      <c r="D36" s="18">
        <v>2159024.3960000002</v>
      </c>
      <c r="E36" s="18">
        <v>2721936.798</v>
      </c>
      <c r="F36" s="18">
        <f>F34+F35</f>
        <v>3639137.4750000001</v>
      </c>
      <c r="G36" s="18">
        <f t="shared" ref="G36:I36" si="8">G34+G35</f>
        <v>4220461.88</v>
      </c>
      <c r="H36" s="18">
        <f t="shared" si="8"/>
        <v>4561287.7239999995</v>
      </c>
      <c r="I36" s="18">
        <f t="shared" si="8"/>
        <v>3721568.1630000002</v>
      </c>
      <c r="J36" s="18">
        <f t="shared" ref="J36:K36" si="9">J34+J35</f>
        <v>2759395.2390000001</v>
      </c>
      <c r="K36" s="18">
        <f t="shared" si="9"/>
        <v>2283894.6830000002</v>
      </c>
      <c r="L36" s="18">
        <f>L34+L35</f>
        <v>2406919.9109999998</v>
      </c>
      <c r="M36" s="18">
        <f>M34+M35</f>
        <v>2505052.6009999998</v>
      </c>
    </row>
    <row r="37" spans="1:13">
      <c r="A37" s="8" t="s">
        <v>20</v>
      </c>
      <c r="B37" s="57">
        <f>(B36-B30)/B30</f>
        <v>0.36238988908996583</v>
      </c>
      <c r="C37" s="57">
        <f>(C36-C30)/C30</f>
        <v>0.13749776729210461</v>
      </c>
      <c r="D37" s="57">
        <f>(D36-D30)/D30</f>
        <v>0.63325773543521535</v>
      </c>
      <c r="E37" s="57">
        <f>(E36-E30)/E30</f>
        <v>0.43626641594662979</v>
      </c>
      <c r="F37" s="57">
        <f>F36/F30-1</f>
        <v>0.39979348298684436</v>
      </c>
      <c r="G37" s="57">
        <f t="shared" ref="G37:I37" si="10">G36/G30-1</f>
        <v>0.30930386954893807</v>
      </c>
      <c r="H37" s="57">
        <f t="shared" si="10"/>
        <v>0.26200558086526859</v>
      </c>
      <c r="I37" s="57">
        <f t="shared" si="10"/>
        <v>-9.0917797432702341E-2</v>
      </c>
      <c r="J37" s="57">
        <f t="shared" ref="J37:K37" si="11">J36/J30-1</f>
        <v>-0.29996573420983463</v>
      </c>
      <c r="K37" s="57">
        <f t="shared" si="11"/>
        <v>-0.3524983829807995</v>
      </c>
      <c r="L37" s="57">
        <f>L36/L30-1</f>
        <v>-0.1717502467194485</v>
      </c>
      <c r="M37" s="57">
        <f>M36/M30-1</f>
        <v>-0.22073322673625317</v>
      </c>
    </row>
    <row r="38" spans="1:13">
      <c r="A38" s="31"/>
      <c r="B38" s="80" t="s">
        <v>57</v>
      </c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</row>
    <row r="39" spans="1:13">
      <c r="A39" s="29"/>
      <c r="B39" s="4" t="s">
        <v>3</v>
      </c>
      <c r="C39" s="15" t="s">
        <v>4</v>
      </c>
      <c r="D39" s="4" t="s">
        <v>39</v>
      </c>
      <c r="E39" s="4" t="s">
        <v>41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33</v>
      </c>
      <c r="K39" s="4" t="s">
        <v>12</v>
      </c>
      <c r="L39" s="4" t="s">
        <v>13</v>
      </c>
      <c r="M39" s="4" t="s">
        <v>47</v>
      </c>
    </row>
    <row r="40" spans="1:13">
      <c r="A40" s="5" t="s">
        <v>15</v>
      </c>
      <c r="B40" s="30">
        <v>1434981.827</v>
      </c>
      <c r="C40" s="30">
        <v>615909.33400000003</v>
      </c>
      <c r="D40" s="26">
        <v>1388300.1769999999</v>
      </c>
      <c r="E40" s="26">
        <v>1372106.5919999999</v>
      </c>
      <c r="F40" s="26">
        <v>1534115.3740000001</v>
      </c>
      <c r="G40" s="26">
        <v>1911610.682</v>
      </c>
      <c r="H40" s="26">
        <v>2072139.757</v>
      </c>
      <c r="I40" s="26">
        <v>2370842.3489999999</v>
      </c>
      <c r="J40" s="26">
        <v>1820694.8419999999</v>
      </c>
      <c r="K40" s="26">
        <v>1508914.82</v>
      </c>
      <c r="L40" s="26">
        <v>1456545.47</v>
      </c>
      <c r="M40" s="26">
        <v>1409325.709</v>
      </c>
    </row>
    <row r="41" spans="1:13" ht="18" thickBot="1">
      <c r="A41" s="10" t="s">
        <v>16</v>
      </c>
      <c r="B41" s="11">
        <v>1222889.9040000001</v>
      </c>
      <c r="C41" s="11">
        <v>536329.16200000001</v>
      </c>
      <c r="D41" s="22">
        <v>1113466.6969999999</v>
      </c>
      <c r="E41" s="22">
        <v>1046200.071</v>
      </c>
      <c r="F41" s="22">
        <v>1176101.9820000001</v>
      </c>
      <c r="G41" s="22">
        <v>1337367.655</v>
      </c>
      <c r="H41" s="22">
        <v>1294382.567</v>
      </c>
      <c r="I41" s="22">
        <v>1267029.459</v>
      </c>
      <c r="J41" s="22">
        <v>1012822.518</v>
      </c>
      <c r="K41" s="22">
        <v>882904.13100000005</v>
      </c>
      <c r="L41" s="22">
        <v>956327.826</v>
      </c>
      <c r="M41" s="22">
        <v>1053478.2050000001</v>
      </c>
    </row>
    <row r="42" spans="1:13" ht="18.75" thickTop="1" thickBot="1">
      <c r="A42" s="13" t="s">
        <v>58</v>
      </c>
      <c r="B42" s="18">
        <f>B40+B41</f>
        <v>2657871.7310000001</v>
      </c>
      <c r="C42" s="18">
        <f>C40+C41</f>
        <v>1152238.496</v>
      </c>
      <c r="D42" s="18">
        <f>D40+D41</f>
        <v>2501766.8739999998</v>
      </c>
      <c r="E42" s="18">
        <f t="shared" ref="E42:K42" si="12">E40+E41</f>
        <v>2418306.6629999997</v>
      </c>
      <c r="F42" s="18">
        <f t="shared" si="12"/>
        <v>2710217.3560000001</v>
      </c>
      <c r="G42" s="18">
        <f t="shared" si="12"/>
        <v>3248978.3370000003</v>
      </c>
      <c r="H42" s="18">
        <f>H40+H41</f>
        <v>3366522.324</v>
      </c>
      <c r="I42" s="18">
        <f t="shared" si="12"/>
        <v>3637871.8080000002</v>
      </c>
      <c r="J42" s="18">
        <f t="shared" si="12"/>
        <v>2833517.36</v>
      </c>
      <c r="K42" s="18">
        <f t="shared" si="12"/>
        <v>2391818.9510000004</v>
      </c>
      <c r="L42" s="18">
        <f>L40+L41</f>
        <v>2412873.2960000001</v>
      </c>
      <c r="M42" s="18">
        <f>M40+M41</f>
        <v>2462803.9139999999</v>
      </c>
    </row>
    <row r="43" spans="1:13">
      <c r="A43" s="8" t="s">
        <v>20</v>
      </c>
      <c r="B43" s="57">
        <f>(B42-B36)/B36</f>
        <v>-0.1649691703850813</v>
      </c>
      <c r="C43" s="57">
        <f>(C42-C36)/C36</f>
        <v>-0.51710444085692286</v>
      </c>
      <c r="D43" s="57">
        <f>(D42-D36)/D36</f>
        <v>0.15874877497215628</v>
      </c>
      <c r="E43" s="57">
        <f>(E42-E36)/E36</f>
        <v>-0.11154929652411431</v>
      </c>
      <c r="F43" s="57">
        <f t="shared" ref="F43:G43" si="13">(F42-F36)/F36</f>
        <v>-0.25525832024249095</v>
      </c>
      <c r="G43" s="57">
        <f t="shared" si="13"/>
        <v>-0.23018417666646468</v>
      </c>
      <c r="H43" s="57">
        <f>H42/H36-1</f>
        <v>-0.26193598656658645</v>
      </c>
      <c r="I43" s="57">
        <f t="shared" ref="I43:K43" si="14">I42/I36-1</f>
        <v>-2.2489539713960616E-2</v>
      </c>
      <c r="J43" s="57">
        <f t="shared" si="14"/>
        <v>2.6861726784330298E-2</v>
      </c>
      <c r="K43" s="57">
        <f t="shared" si="14"/>
        <v>4.7254485420596071E-2</v>
      </c>
      <c r="L43" s="57">
        <f>L42/L36-1</f>
        <v>2.4734454074655243E-3</v>
      </c>
      <c r="M43" s="57">
        <f>M42/M36-1</f>
        <v>-1.6865389167131428E-2</v>
      </c>
    </row>
    <row r="44" spans="1:13">
      <c r="A44" s="32"/>
      <c r="B44" s="80" t="s">
        <v>60</v>
      </c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</row>
    <row r="45" spans="1:13">
      <c r="A45" s="29"/>
      <c r="B45" s="4" t="s">
        <v>3</v>
      </c>
      <c r="C45" s="15" t="s">
        <v>4</v>
      </c>
      <c r="D45" s="4" t="s">
        <v>61</v>
      </c>
      <c r="E45" s="4" t="s">
        <v>41</v>
      </c>
      <c r="F45" s="4" t="s">
        <v>7</v>
      </c>
      <c r="G45" s="4" t="s">
        <v>8</v>
      </c>
      <c r="H45" s="4" t="s">
        <v>9</v>
      </c>
      <c r="I45" s="4" t="s">
        <v>10</v>
      </c>
      <c r="J45" s="4" t="s">
        <v>33</v>
      </c>
      <c r="K45" s="4" t="s">
        <v>12</v>
      </c>
      <c r="L45" s="4" t="s">
        <v>13</v>
      </c>
      <c r="M45" s="4" t="s">
        <v>47</v>
      </c>
    </row>
    <row r="46" spans="1:13">
      <c r="A46" s="5" t="s">
        <v>15</v>
      </c>
      <c r="B46" s="30">
        <v>1516713.321</v>
      </c>
      <c r="C46" s="30">
        <v>993074.07799999998</v>
      </c>
      <c r="D46" s="26">
        <v>1048046.562</v>
      </c>
      <c r="E46" s="26">
        <v>1319189.55</v>
      </c>
      <c r="F46" s="26">
        <v>1750467.35</v>
      </c>
      <c r="G46" s="26">
        <v>2132403.2039999999</v>
      </c>
      <c r="H46" s="26">
        <v>2247423.1310000001</v>
      </c>
      <c r="I46" s="26">
        <v>2532116.071</v>
      </c>
      <c r="J46" s="26">
        <v>2082304.25</v>
      </c>
      <c r="K46" s="26">
        <v>1998328.132</v>
      </c>
      <c r="L46" s="26">
        <v>1740195.1440000001</v>
      </c>
      <c r="M46" s="26">
        <v>1886523.9669999999</v>
      </c>
    </row>
    <row r="47" spans="1:13" ht="18" thickBot="1">
      <c r="A47" s="10" t="s">
        <v>16</v>
      </c>
      <c r="B47" s="11">
        <v>1177821.398</v>
      </c>
      <c r="C47" s="11">
        <v>858430.41</v>
      </c>
      <c r="D47" s="22">
        <v>837666.59</v>
      </c>
      <c r="E47" s="22">
        <v>1005352.11</v>
      </c>
      <c r="F47" s="22">
        <v>1191408.2579999999</v>
      </c>
      <c r="G47" s="22">
        <v>1294450.5079999999</v>
      </c>
      <c r="H47" s="22">
        <v>1299035.588</v>
      </c>
      <c r="I47" s="22">
        <v>1264269.3489999999</v>
      </c>
      <c r="J47" s="22">
        <v>1035145.079</v>
      </c>
      <c r="K47" s="22">
        <v>1028206.563</v>
      </c>
      <c r="L47" s="22">
        <v>1019087.324</v>
      </c>
      <c r="M47" s="22">
        <v>1280715.0319999999</v>
      </c>
    </row>
    <row r="48" spans="1:13" ht="18.75" thickTop="1" thickBot="1">
      <c r="A48" s="13" t="s">
        <v>75</v>
      </c>
      <c r="B48" s="18">
        <f>B46+B47</f>
        <v>2694534.719</v>
      </c>
      <c r="C48" s="18">
        <f>C46+C47</f>
        <v>1851504.4879999999</v>
      </c>
      <c r="D48" s="18">
        <f>D46+D47</f>
        <v>1885713.152</v>
      </c>
      <c r="E48" s="18">
        <f t="shared" ref="E48:G48" si="15">E46+E47</f>
        <v>2324541.66</v>
      </c>
      <c r="F48" s="18">
        <f t="shared" si="15"/>
        <v>2941875.608</v>
      </c>
      <c r="G48" s="18">
        <f t="shared" si="15"/>
        <v>3426853.7119999998</v>
      </c>
      <c r="H48" s="18">
        <f>H46+H47</f>
        <v>3546458.719</v>
      </c>
      <c r="I48" s="18">
        <f t="shared" ref="I48:K48" si="16">I46+I47</f>
        <v>3796385.42</v>
      </c>
      <c r="J48" s="18">
        <f t="shared" si="16"/>
        <v>3117449.3289999999</v>
      </c>
      <c r="K48" s="18">
        <f t="shared" si="16"/>
        <v>3026534.6949999998</v>
      </c>
      <c r="L48" s="18">
        <f>L46+L47</f>
        <v>2759282.4680000003</v>
      </c>
      <c r="M48" s="18">
        <f>M46+M47</f>
        <v>3167238.9989999998</v>
      </c>
    </row>
    <row r="49" spans="1:13">
      <c r="A49" s="8" t="s">
        <v>20</v>
      </c>
      <c r="B49" s="57">
        <f>(B48-B42)/B42</f>
        <v>1.3794114882363333E-2</v>
      </c>
      <c r="C49" s="57">
        <f>(C48-C42)/C42</f>
        <v>0.60687608895858292</v>
      </c>
      <c r="D49" s="57">
        <f>(D48-D42)/D42</f>
        <v>-0.24624745351073021</v>
      </c>
      <c r="E49" s="57">
        <f>(E48-E42)/E42</f>
        <v>-3.8772999485383951E-2</v>
      </c>
      <c r="F49" s="57">
        <f t="shared" ref="F49:G49" si="17">(F48-F42)/F42</f>
        <v>8.5475894207209802E-2</v>
      </c>
      <c r="G49" s="57">
        <f t="shared" si="17"/>
        <v>5.4748095108643847E-2</v>
      </c>
      <c r="H49" s="57">
        <f>H48/H42-1</f>
        <v>5.3448745525086938E-2</v>
      </c>
      <c r="I49" s="57">
        <f t="shared" ref="I49:K49" si="18">I48/I42-1</f>
        <v>4.3573171449146297E-2</v>
      </c>
      <c r="J49" s="57">
        <f t="shared" si="18"/>
        <v>0.1002047748174022</v>
      </c>
      <c r="K49" s="57">
        <f t="shared" si="18"/>
        <v>0.26536947695586655</v>
      </c>
      <c r="L49" s="57">
        <f>L48/L42-1</f>
        <v>0.14356707937141522</v>
      </c>
      <c r="M49" s="57">
        <f>M48/M42-1</f>
        <v>0.28602970825065865</v>
      </c>
    </row>
    <row r="50" spans="1:13">
      <c r="A50" s="32"/>
      <c r="B50" s="80" t="s">
        <v>76</v>
      </c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80"/>
    </row>
    <row r="51" spans="1:13">
      <c r="A51" s="29"/>
      <c r="B51" s="4" t="s">
        <v>3</v>
      </c>
      <c r="C51" s="15" t="s">
        <v>4</v>
      </c>
      <c r="D51" s="4" t="s">
        <v>62</v>
      </c>
      <c r="E51" s="4" t="s">
        <v>41</v>
      </c>
      <c r="F51" s="4" t="s">
        <v>7</v>
      </c>
      <c r="G51" s="4" t="s">
        <v>8</v>
      </c>
      <c r="H51" s="4" t="s">
        <v>9</v>
      </c>
      <c r="I51" s="4" t="s">
        <v>10</v>
      </c>
      <c r="J51" s="4" t="s">
        <v>33</v>
      </c>
      <c r="K51" s="4" t="s">
        <v>12</v>
      </c>
      <c r="L51" s="4" t="s">
        <v>13</v>
      </c>
      <c r="M51" s="4" t="s">
        <v>47</v>
      </c>
    </row>
    <row r="52" spans="1:13">
      <c r="A52" s="5" t="s">
        <v>15</v>
      </c>
      <c r="B52" s="30">
        <v>1935710.1680000001</v>
      </c>
      <c r="C52" s="30">
        <v>776088.26199999999</v>
      </c>
      <c r="D52" s="26">
        <v>1317680.534</v>
      </c>
      <c r="E52" s="26">
        <v>1144232.27</v>
      </c>
      <c r="F52" s="26">
        <v>1553353.59</v>
      </c>
      <c r="G52" s="26">
        <v>2037153.737</v>
      </c>
      <c r="H52" s="26">
        <v>2116084.014</v>
      </c>
      <c r="I52" s="26">
        <v>1905531.3219999999</v>
      </c>
      <c r="J52" s="26">
        <v>1740577.8289999999</v>
      </c>
      <c r="K52" s="26">
        <v>1759933.5249999999</v>
      </c>
      <c r="L52" s="26">
        <v>1392496.868</v>
      </c>
      <c r="M52" s="26">
        <v>1587281.8089999999</v>
      </c>
    </row>
    <row r="53" spans="1:13" ht="18" thickBot="1">
      <c r="A53" s="10" t="s">
        <v>16</v>
      </c>
      <c r="B53" s="11">
        <v>1489487.548</v>
      </c>
      <c r="C53" s="11">
        <v>653318.42599999998</v>
      </c>
      <c r="D53" s="22">
        <v>994015.27099999995</v>
      </c>
      <c r="E53" s="22">
        <v>803170.37699999998</v>
      </c>
      <c r="F53" s="22">
        <v>1027945.61</v>
      </c>
      <c r="G53" s="22">
        <v>1150320.8559999999</v>
      </c>
      <c r="H53" s="22">
        <v>1110722.7</v>
      </c>
      <c r="I53" s="22">
        <v>909426.71400000004</v>
      </c>
      <c r="J53" s="22">
        <v>808811.77899999998</v>
      </c>
      <c r="K53" s="22">
        <v>867861.94200000004</v>
      </c>
      <c r="L53" s="22">
        <v>783505.09100000001</v>
      </c>
      <c r="M53" s="22">
        <v>1038237.0649999999</v>
      </c>
    </row>
    <row r="54" spans="1:13" ht="18.75" thickTop="1" thickBot="1">
      <c r="A54" s="13" t="s">
        <v>78</v>
      </c>
      <c r="B54" s="18">
        <f>B52+B53</f>
        <v>3425197.716</v>
      </c>
      <c r="C54" s="18">
        <f t="shared" ref="C54:M54" si="19">C52+C53</f>
        <v>1429406.6880000001</v>
      </c>
      <c r="D54" s="18">
        <f t="shared" si="19"/>
        <v>2311695.8049999997</v>
      </c>
      <c r="E54" s="18">
        <f t="shared" si="19"/>
        <v>1947402.6469999999</v>
      </c>
      <c r="F54" s="18">
        <f t="shared" si="19"/>
        <v>2581299.2000000002</v>
      </c>
      <c r="G54" s="18">
        <f t="shared" si="19"/>
        <v>3187474.5929999999</v>
      </c>
      <c r="H54" s="18">
        <f t="shared" si="19"/>
        <v>3226806.7139999997</v>
      </c>
      <c r="I54" s="18">
        <f t="shared" si="19"/>
        <v>2814958.0359999998</v>
      </c>
      <c r="J54" s="18">
        <f t="shared" si="19"/>
        <v>2549389.608</v>
      </c>
      <c r="K54" s="18">
        <f t="shared" si="19"/>
        <v>2627795.4670000002</v>
      </c>
      <c r="L54" s="18">
        <f t="shared" si="19"/>
        <v>2176001.9589999998</v>
      </c>
      <c r="M54" s="18">
        <f t="shared" si="19"/>
        <v>2625518.8739999998</v>
      </c>
    </row>
    <row r="55" spans="1:13">
      <c r="A55" s="8" t="s">
        <v>20</v>
      </c>
      <c r="B55" s="57">
        <f>(B54-B48)/B48</f>
        <v>0.2711648106991788</v>
      </c>
      <c r="C55" s="57">
        <f t="shared" ref="C55:M55" si="20">(C54-C48)/C48</f>
        <v>-0.22797557485585734</v>
      </c>
      <c r="D55" s="57">
        <f t="shared" si="20"/>
        <v>0.22590002755625882</v>
      </c>
      <c r="E55" s="57">
        <f t="shared" si="20"/>
        <v>-0.16224231188870164</v>
      </c>
      <c r="F55" s="57">
        <f t="shared" si="20"/>
        <v>-0.12256684375758957</v>
      </c>
      <c r="G55" s="57">
        <f t="shared" si="20"/>
        <v>-6.9853906562090201E-2</v>
      </c>
      <c r="H55" s="57">
        <f t="shared" si="20"/>
        <v>-9.013272966846575E-2</v>
      </c>
      <c r="I55" s="57">
        <f t="shared" si="20"/>
        <v>-0.25851626624358914</v>
      </c>
      <c r="J55" s="57">
        <f t="shared" si="20"/>
        <v>-0.18221939189697089</v>
      </c>
      <c r="K55" s="57">
        <f t="shared" si="20"/>
        <v>-0.1317477802778004</v>
      </c>
      <c r="L55" s="57">
        <f t="shared" si="20"/>
        <v>-0.2113884735486242</v>
      </c>
      <c r="M55" s="57">
        <f>(M54-M48)/M48</f>
        <v>-0.17103860023542228</v>
      </c>
    </row>
    <row r="56" spans="1:13">
      <c r="A56" s="28"/>
      <c r="B56" s="33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</row>
    <row r="57" spans="1:13">
      <c r="A57" s="1" t="s">
        <v>59</v>
      </c>
    </row>
    <row r="58" spans="1:13">
      <c r="A58" s="69">
        <v>1000</v>
      </c>
    </row>
    <row r="59" spans="1:13">
      <c r="B59" s="61"/>
      <c r="C59" s="62" t="s">
        <v>80</v>
      </c>
      <c r="D59" s="63" t="s">
        <v>55</v>
      </c>
      <c r="E59" s="2"/>
      <c r="F59" s="61"/>
      <c r="G59" s="62" t="s">
        <v>83</v>
      </c>
      <c r="H59" s="63" t="s">
        <v>55</v>
      </c>
    </row>
    <row r="60" spans="1:13">
      <c r="B60" s="89">
        <v>2025</v>
      </c>
      <c r="C60" s="90">
        <f>SUM(B54:M54)</f>
        <v>30902947.306999996</v>
      </c>
      <c r="D60" s="91">
        <f>C60*10^-5</f>
        <v>309.02947306999999</v>
      </c>
      <c r="E60" s="2"/>
      <c r="F60" s="89">
        <v>2025</v>
      </c>
      <c r="G60" s="90">
        <f>SUM(B54:J54)</f>
        <v>23473631.006999996</v>
      </c>
      <c r="H60" s="91">
        <f>G60*10^-5</f>
        <v>234.73631006999997</v>
      </c>
    </row>
    <row r="61" spans="1:13" ht="18" thickBot="1">
      <c r="B61" s="64">
        <v>2024</v>
      </c>
      <c r="C61" s="60">
        <f>SUM(B48:M48)</f>
        <v>34538372.968999997</v>
      </c>
      <c r="D61" s="65">
        <f>C61*10^-5</f>
        <v>345.38372969</v>
      </c>
      <c r="E61" s="2"/>
      <c r="F61" s="64">
        <v>2024</v>
      </c>
      <c r="G61" s="60">
        <f>SUM(B48:J48)</f>
        <v>25585316.807</v>
      </c>
      <c r="H61" s="65">
        <f>G61*10^-5</f>
        <v>255.85316807000001</v>
      </c>
    </row>
    <row r="62" spans="1:13">
      <c r="B62" s="66" t="s">
        <v>54</v>
      </c>
      <c r="C62" s="67">
        <f>C60/C61-1</f>
        <v>-0.10525758307326716</v>
      </c>
      <c r="D62" s="68"/>
      <c r="E62" s="3"/>
      <c r="F62" s="66" t="s">
        <v>54</v>
      </c>
      <c r="G62" s="67">
        <f>G60/G61-1</f>
        <v>-8.2535065558471343E-2</v>
      </c>
      <c r="H62" s="68"/>
    </row>
  </sheetData>
  <mergeCells count="12">
    <mergeCell ref="B50:M50"/>
    <mergeCell ref="B44:M44"/>
    <mergeCell ref="B38:M38"/>
    <mergeCell ref="B32:M32"/>
    <mergeCell ref="A3:A4"/>
    <mergeCell ref="B26:M26"/>
    <mergeCell ref="B20:M20"/>
    <mergeCell ref="A1:M1"/>
    <mergeCell ref="A2:M2"/>
    <mergeCell ref="B3:M3"/>
    <mergeCell ref="B7:M7"/>
    <mergeCell ref="B14:M14"/>
  </mergeCells>
  <phoneticPr fontId="1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topLeftCell="A25" zoomScale="70" zoomScaleNormal="70" workbookViewId="0">
      <selection activeCell="K54" sqref="K54:M55"/>
    </sheetView>
  </sheetViews>
  <sheetFormatPr defaultColWidth="8.75" defaultRowHeight="17.25"/>
  <cols>
    <col min="1" max="1" width="42" style="1" customWidth="1"/>
    <col min="2" max="2" width="15.75" style="1" bestFit="1" customWidth="1"/>
    <col min="3" max="3" width="15.625" style="1" bestFit="1" customWidth="1"/>
    <col min="4" max="4" width="14.375" style="1" customWidth="1"/>
    <col min="5" max="5" width="13.875" style="1" bestFit="1" customWidth="1"/>
    <col min="6" max="10" width="15.75" style="1" bestFit="1" customWidth="1"/>
    <col min="11" max="11" width="15" style="1" customWidth="1"/>
    <col min="12" max="12" width="15.625" style="1" bestFit="1" customWidth="1"/>
    <col min="13" max="13" width="15.75" style="1" bestFit="1" customWidth="1"/>
    <col min="14" max="16384" width="8.75" style="1"/>
  </cols>
  <sheetData>
    <row r="1" spans="1:13" ht="22.5">
      <c r="A1" s="72" t="s">
        <v>48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</row>
    <row r="2" spans="1:13">
      <c r="A2" s="74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13">
      <c r="A3" s="85" t="s">
        <v>2</v>
      </c>
      <c r="B3" s="85" t="s">
        <v>24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</row>
    <row r="4" spans="1:13">
      <c r="A4" s="85"/>
      <c r="B4" s="4" t="s">
        <v>3</v>
      </c>
      <c r="C4" s="4" t="s">
        <v>4</v>
      </c>
      <c r="D4" s="35" t="s">
        <v>5</v>
      </c>
      <c r="E4" s="36" t="s">
        <v>6</v>
      </c>
      <c r="F4" s="35" t="s">
        <v>7</v>
      </c>
      <c r="G4" s="4" t="s">
        <v>8</v>
      </c>
      <c r="H4" s="4" t="s">
        <v>9</v>
      </c>
      <c r="I4" s="36" t="s">
        <v>10</v>
      </c>
      <c r="J4" s="35" t="s">
        <v>11</v>
      </c>
      <c r="K4" s="35" t="s">
        <v>12</v>
      </c>
      <c r="L4" s="37" t="s">
        <v>13</v>
      </c>
      <c r="M4" s="37" t="s">
        <v>14</v>
      </c>
    </row>
    <row r="5" spans="1:13">
      <c r="A5" s="38" t="s">
        <v>15</v>
      </c>
      <c r="B5" s="6">
        <v>1329928</v>
      </c>
      <c r="C5" s="6">
        <v>658602</v>
      </c>
      <c r="D5" s="6">
        <v>805994</v>
      </c>
      <c r="E5" s="6">
        <v>822907</v>
      </c>
      <c r="F5" s="6">
        <v>1311692</v>
      </c>
      <c r="G5" s="6">
        <v>1936412</v>
      </c>
      <c r="H5" s="6">
        <v>1998081</v>
      </c>
      <c r="I5" s="6">
        <v>1932101</v>
      </c>
      <c r="J5" s="6">
        <v>1468020</v>
      </c>
      <c r="K5" s="6">
        <v>1236339</v>
      </c>
      <c r="L5" s="6">
        <v>1317236</v>
      </c>
      <c r="M5" s="6">
        <v>1473993</v>
      </c>
    </row>
    <row r="6" spans="1:13" ht="18" thickBot="1">
      <c r="A6" s="39" t="s">
        <v>16</v>
      </c>
      <c r="B6" s="14">
        <v>1663632</v>
      </c>
      <c r="C6" s="14">
        <v>842434</v>
      </c>
      <c r="D6" s="14">
        <v>1013496</v>
      </c>
      <c r="E6" s="14">
        <v>1054130</v>
      </c>
      <c r="F6" s="14">
        <v>1463656</v>
      </c>
      <c r="G6" s="14">
        <v>2149969</v>
      </c>
      <c r="H6" s="14">
        <v>2291313</v>
      </c>
      <c r="I6" s="14">
        <v>2058799</v>
      </c>
      <c r="J6" s="14">
        <v>1366821</v>
      </c>
      <c r="K6" s="14">
        <v>1121414</v>
      </c>
      <c r="L6" s="14">
        <v>1314868</v>
      </c>
      <c r="M6" s="14">
        <v>1638221</v>
      </c>
    </row>
    <row r="7" spans="1:13">
      <c r="A7" s="40"/>
      <c r="B7" s="83" t="s">
        <v>17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</row>
    <row r="8" spans="1:13">
      <c r="A8" s="36"/>
      <c r="B8" s="4" t="s">
        <v>3</v>
      </c>
      <c r="C8" s="4" t="s">
        <v>4</v>
      </c>
      <c r="D8" s="4" t="s">
        <v>5</v>
      </c>
      <c r="E8" s="4" t="s">
        <v>6</v>
      </c>
      <c r="F8" s="35" t="s">
        <v>7</v>
      </c>
      <c r="G8" s="4" t="s">
        <v>8</v>
      </c>
      <c r="H8" s="4" t="s">
        <v>9</v>
      </c>
      <c r="I8" s="35" t="s">
        <v>10</v>
      </c>
      <c r="J8" s="4" t="s">
        <v>11</v>
      </c>
      <c r="K8" s="35" t="s">
        <v>12</v>
      </c>
      <c r="L8" s="35" t="s">
        <v>13</v>
      </c>
      <c r="M8" s="35" t="s">
        <v>14</v>
      </c>
    </row>
    <row r="9" spans="1:13">
      <c r="A9" s="38" t="s">
        <v>15</v>
      </c>
      <c r="B9" s="6">
        <v>1233806</v>
      </c>
      <c r="C9" s="6">
        <v>1145030</v>
      </c>
      <c r="D9" s="6">
        <v>476140</v>
      </c>
      <c r="E9" s="6">
        <v>824638</v>
      </c>
      <c r="F9" s="6">
        <v>1275251</v>
      </c>
      <c r="G9" s="6">
        <v>1985298</v>
      </c>
      <c r="H9" s="6">
        <v>2131829</v>
      </c>
      <c r="I9" s="6">
        <v>1981140</v>
      </c>
      <c r="J9" s="6">
        <v>1693760</v>
      </c>
      <c r="K9" s="6">
        <v>1267450</v>
      </c>
      <c r="L9" s="6">
        <v>1213465</v>
      </c>
      <c r="M9" s="12">
        <v>1280974</v>
      </c>
    </row>
    <row r="10" spans="1:13" ht="18" thickBot="1">
      <c r="A10" s="41" t="s">
        <v>16</v>
      </c>
      <c r="B10" s="11">
        <v>1468703</v>
      </c>
      <c r="C10" s="11">
        <v>1369512</v>
      </c>
      <c r="D10" s="11">
        <v>505267</v>
      </c>
      <c r="E10" s="11">
        <v>948595</v>
      </c>
      <c r="F10" s="11">
        <v>1484740</v>
      </c>
      <c r="G10" s="11">
        <v>2156550</v>
      </c>
      <c r="H10" s="11">
        <v>2333341</v>
      </c>
      <c r="I10" s="11">
        <v>2074546</v>
      </c>
      <c r="J10" s="11">
        <v>1476286</v>
      </c>
      <c r="K10" s="11">
        <v>1151383</v>
      </c>
      <c r="L10" s="11">
        <v>1246478</v>
      </c>
      <c r="M10" s="11">
        <v>1480530</v>
      </c>
    </row>
    <row r="11" spans="1:13" ht="18" thickTop="1">
      <c r="A11" s="8" t="s">
        <v>18</v>
      </c>
      <c r="B11" s="12">
        <f>B5+B6</f>
        <v>2993560</v>
      </c>
      <c r="C11" s="12">
        <f t="shared" ref="C11:M11" si="0">C5+C6</f>
        <v>1501036</v>
      </c>
      <c r="D11" s="12">
        <f t="shared" si="0"/>
        <v>1819490</v>
      </c>
      <c r="E11" s="12">
        <f t="shared" si="0"/>
        <v>1877037</v>
      </c>
      <c r="F11" s="12">
        <f t="shared" si="0"/>
        <v>2775348</v>
      </c>
      <c r="G11" s="12">
        <f t="shared" si="0"/>
        <v>4086381</v>
      </c>
      <c r="H11" s="12">
        <f t="shared" si="0"/>
        <v>4289394</v>
      </c>
      <c r="I11" s="12">
        <f t="shared" si="0"/>
        <v>3990900</v>
      </c>
      <c r="J11" s="12">
        <f t="shared" si="0"/>
        <v>2834841</v>
      </c>
      <c r="K11" s="12">
        <f t="shared" si="0"/>
        <v>2357753</v>
      </c>
      <c r="L11" s="12">
        <f t="shared" si="0"/>
        <v>2632104</v>
      </c>
      <c r="M11" s="12">
        <f t="shared" si="0"/>
        <v>3112214</v>
      </c>
    </row>
    <row r="12" spans="1:13" ht="18" thickBot="1">
      <c r="A12" s="13" t="s">
        <v>19</v>
      </c>
      <c r="B12" s="14">
        <f>B9+B10</f>
        <v>2702509</v>
      </c>
      <c r="C12" s="14">
        <f t="shared" ref="C12:M12" si="1">C9+C10</f>
        <v>2514542</v>
      </c>
      <c r="D12" s="14">
        <f t="shared" si="1"/>
        <v>981407</v>
      </c>
      <c r="E12" s="14">
        <f t="shared" si="1"/>
        <v>1773233</v>
      </c>
      <c r="F12" s="14">
        <f t="shared" si="1"/>
        <v>2759991</v>
      </c>
      <c r="G12" s="14">
        <f t="shared" si="1"/>
        <v>4141848</v>
      </c>
      <c r="H12" s="14">
        <f t="shared" si="1"/>
        <v>4465170</v>
      </c>
      <c r="I12" s="14">
        <f t="shared" si="1"/>
        <v>4055686</v>
      </c>
      <c r="J12" s="14">
        <f t="shared" si="1"/>
        <v>3170046</v>
      </c>
      <c r="K12" s="14">
        <f t="shared" si="1"/>
        <v>2418833</v>
      </c>
      <c r="L12" s="14">
        <f t="shared" si="1"/>
        <v>2459943</v>
      </c>
      <c r="M12" s="14">
        <f t="shared" si="1"/>
        <v>2761504</v>
      </c>
    </row>
    <row r="13" spans="1:13">
      <c r="A13" s="42" t="s">
        <v>20</v>
      </c>
      <c r="B13" s="57">
        <f>(B12-B11)/B11</f>
        <v>-9.722571119336175E-2</v>
      </c>
      <c r="C13" s="57">
        <f t="shared" ref="C13:M13" si="2">(C12-C11)/C11</f>
        <v>0.67520432554582299</v>
      </c>
      <c r="D13" s="57">
        <f t="shared" si="2"/>
        <v>-0.46061423805571888</v>
      </c>
      <c r="E13" s="57">
        <f t="shared" si="2"/>
        <v>-5.5302053182755585E-2</v>
      </c>
      <c r="F13" s="57">
        <f t="shared" si="2"/>
        <v>-5.5333601407823452E-3</v>
      </c>
      <c r="G13" s="57">
        <f t="shared" si="2"/>
        <v>1.3573624192164166E-2</v>
      </c>
      <c r="H13" s="57">
        <f t="shared" si="2"/>
        <v>4.0979215245789964E-2</v>
      </c>
      <c r="I13" s="57">
        <f t="shared" si="2"/>
        <v>1.6233431055651608E-2</v>
      </c>
      <c r="J13" s="57">
        <f t="shared" si="2"/>
        <v>0.11824472695294022</v>
      </c>
      <c r="K13" s="57">
        <f t="shared" si="2"/>
        <v>2.5906021538303632E-2</v>
      </c>
      <c r="L13" s="57">
        <f t="shared" si="2"/>
        <v>-6.5408129769948295E-2</v>
      </c>
      <c r="M13" s="57">
        <f t="shared" si="2"/>
        <v>-0.1126882662953126</v>
      </c>
    </row>
    <row r="14" spans="1:13">
      <c r="B14" s="79" t="s">
        <v>21</v>
      </c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</row>
    <row r="15" spans="1:13">
      <c r="A15" s="36"/>
      <c r="B15" s="4" t="s">
        <v>3</v>
      </c>
      <c r="C15" s="15" t="s">
        <v>4</v>
      </c>
      <c r="D15" s="4" t="s">
        <v>5</v>
      </c>
      <c r="E15" s="4" t="s">
        <v>6</v>
      </c>
      <c r="F15" s="35" t="s">
        <v>7</v>
      </c>
      <c r="G15" s="35" t="s">
        <v>8</v>
      </c>
      <c r="H15" s="35" t="s">
        <v>9</v>
      </c>
      <c r="I15" s="35" t="s">
        <v>10</v>
      </c>
      <c r="J15" s="4" t="s">
        <v>11</v>
      </c>
      <c r="K15" s="4" t="s">
        <v>12</v>
      </c>
      <c r="L15" s="4" t="s">
        <v>13</v>
      </c>
      <c r="M15" s="35" t="s">
        <v>14</v>
      </c>
    </row>
    <row r="16" spans="1:13">
      <c r="A16" s="38" t="s">
        <v>15</v>
      </c>
      <c r="B16" s="6">
        <v>1247471</v>
      </c>
      <c r="C16" s="6">
        <v>703807</v>
      </c>
      <c r="D16" s="6">
        <v>584509</v>
      </c>
      <c r="E16" s="6">
        <v>822034</v>
      </c>
      <c r="F16" s="6">
        <v>1346013</v>
      </c>
      <c r="G16" s="12">
        <v>1801161</v>
      </c>
      <c r="H16" s="6">
        <v>2126299</v>
      </c>
      <c r="I16" s="6">
        <v>1837298</v>
      </c>
      <c r="J16" s="6">
        <v>1413275</v>
      </c>
      <c r="K16" s="6">
        <v>1206035</v>
      </c>
      <c r="L16" s="6">
        <v>1132985</v>
      </c>
      <c r="M16" s="16">
        <v>1141752</v>
      </c>
    </row>
    <row r="17" spans="1:13" ht="18" thickBot="1">
      <c r="A17" s="41" t="s">
        <v>16</v>
      </c>
      <c r="B17" s="11">
        <v>1374271</v>
      </c>
      <c r="C17" s="11">
        <v>881441</v>
      </c>
      <c r="D17" s="11">
        <v>654337</v>
      </c>
      <c r="E17" s="11">
        <v>884992</v>
      </c>
      <c r="F17" s="11">
        <v>1340677</v>
      </c>
      <c r="G17" s="11">
        <v>1985348</v>
      </c>
      <c r="H17" s="11">
        <v>2370969</v>
      </c>
      <c r="I17" s="11">
        <v>1762743</v>
      </c>
      <c r="J17" s="11">
        <v>1200520</v>
      </c>
      <c r="K17" s="11">
        <v>1060927</v>
      </c>
      <c r="L17" s="11">
        <v>1148054</v>
      </c>
      <c r="M17" s="17">
        <v>1345403</v>
      </c>
    </row>
    <row r="18" spans="1:13" ht="18.75" thickTop="1" thickBot="1">
      <c r="A18" s="13" t="s">
        <v>22</v>
      </c>
      <c r="B18" s="18">
        <f t="shared" ref="B18:M18" si="3">B16+B17</f>
        <v>2621742</v>
      </c>
      <c r="C18" s="18">
        <f t="shared" si="3"/>
        <v>1585248</v>
      </c>
      <c r="D18" s="18">
        <f t="shared" si="3"/>
        <v>1238846</v>
      </c>
      <c r="E18" s="18">
        <f t="shared" si="3"/>
        <v>1707026</v>
      </c>
      <c r="F18" s="18">
        <f t="shared" si="3"/>
        <v>2686690</v>
      </c>
      <c r="G18" s="18">
        <f t="shared" si="3"/>
        <v>3786509</v>
      </c>
      <c r="H18" s="18">
        <f t="shared" si="3"/>
        <v>4497268</v>
      </c>
      <c r="I18" s="18">
        <f t="shared" si="3"/>
        <v>3600041</v>
      </c>
      <c r="J18" s="18">
        <f t="shared" si="3"/>
        <v>2613795</v>
      </c>
      <c r="K18" s="18">
        <f t="shared" si="3"/>
        <v>2266962</v>
      </c>
      <c r="L18" s="18">
        <f t="shared" si="3"/>
        <v>2281039</v>
      </c>
      <c r="M18" s="18">
        <f t="shared" si="3"/>
        <v>2487155</v>
      </c>
    </row>
    <row r="19" spans="1:13">
      <c r="A19" s="42" t="s">
        <v>20</v>
      </c>
      <c r="B19" s="57">
        <f t="shared" ref="B19:M19" si="4">(B18-B12)/B12</f>
        <v>-2.9885931924741045E-2</v>
      </c>
      <c r="C19" s="57">
        <f t="shared" si="4"/>
        <v>-0.36956789745408908</v>
      </c>
      <c r="D19" s="57">
        <f t="shared" si="4"/>
        <v>0.26231624596115577</v>
      </c>
      <c r="E19" s="57">
        <f t="shared" si="4"/>
        <v>-3.7336886917850053E-2</v>
      </c>
      <c r="F19" s="57">
        <f t="shared" si="4"/>
        <v>-2.6558419936876607E-2</v>
      </c>
      <c r="G19" s="57">
        <f t="shared" si="4"/>
        <v>-8.5792380599191476E-2</v>
      </c>
      <c r="H19" s="57">
        <f t="shared" si="4"/>
        <v>7.1885280963546738E-3</v>
      </c>
      <c r="I19" s="57">
        <f t="shared" si="4"/>
        <v>-0.11234720833910712</v>
      </c>
      <c r="J19" s="57">
        <f t="shared" si="4"/>
        <v>-0.17547095531105858</v>
      </c>
      <c r="K19" s="57">
        <f t="shared" si="4"/>
        <v>-6.2786889380126693E-2</v>
      </c>
      <c r="L19" s="57">
        <f t="shared" si="4"/>
        <v>-7.2726888387251248E-2</v>
      </c>
      <c r="M19" s="57">
        <f t="shared" si="4"/>
        <v>-9.9347674310810347E-2</v>
      </c>
    </row>
    <row r="20" spans="1:13">
      <c r="B20" s="88" t="s">
        <v>66</v>
      </c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</row>
    <row r="21" spans="1:13">
      <c r="A21" s="36"/>
      <c r="B21" s="4" t="s">
        <v>3</v>
      </c>
      <c r="C21" s="15" t="s">
        <v>4</v>
      </c>
      <c r="D21" s="4" t="s">
        <v>5</v>
      </c>
      <c r="E21" s="4" t="s">
        <v>6</v>
      </c>
      <c r="F21" s="4" t="s">
        <v>7</v>
      </c>
      <c r="G21" s="4" t="s">
        <v>8</v>
      </c>
      <c r="H21" s="4" t="s">
        <v>9</v>
      </c>
      <c r="I21" s="4" t="s">
        <v>32</v>
      </c>
      <c r="J21" s="4" t="s">
        <v>33</v>
      </c>
      <c r="K21" s="4" t="s">
        <v>34</v>
      </c>
      <c r="L21" s="4" t="s">
        <v>35</v>
      </c>
      <c r="M21" s="35" t="s">
        <v>14</v>
      </c>
    </row>
    <row r="22" spans="1:13">
      <c r="A22" s="38" t="s">
        <v>15</v>
      </c>
      <c r="B22" s="20">
        <v>1188265.8289999999</v>
      </c>
      <c r="C22" s="21">
        <v>221735.58600000001</v>
      </c>
      <c r="D22" s="6">
        <v>376542</v>
      </c>
      <c r="E22" s="6">
        <v>387103</v>
      </c>
      <c r="F22" s="6">
        <v>650982</v>
      </c>
      <c r="G22" s="6">
        <v>1151023.0279999999</v>
      </c>
      <c r="H22" s="6">
        <v>1571807.95</v>
      </c>
      <c r="I22" s="6">
        <v>1459057.2819999999</v>
      </c>
      <c r="J22" s="12">
        <v>1154288</v>
      </c>
      <c r="K22" s="12">
        <v>1014312</v>
      </c>
      <c r="L22" s="12">
        <v>923214</v>
      </c>
      <c r="M22" s="26">
        <v>1158588.112</v>
      </c>
    </row>
    <row r="23" spans="1:13" ht="18" thickBot="1">
      <c r="A23" s="41" t="s">
        <v>16</v>
      </c>
      <c r="B23" s="22">
        <v>1362686.409</v>
      </c>
      <c r="C23" s="23">
        <v>288178.19799999997</v>
      </c>
      <c r="D23" s="11">
        <v>427547</v>
      </c>
      <c r="E23" s="11">
        <v>762810</v>
      </c>
      <c r="F23" s="11">
        <v>1128326</v>
      </c>
      <c r="G23" s="11">
        <v>1690361.0530000001</v>
      </c>
      <c r="H23" s="11">
        <v>1997964.8970000001</v>
      </c>
      <c r="I23" s="11">
        <v>1669426.459</v>
      </c>
      <c r="J23" s="11">
        <v>1126229</v>
      </c>
      <c r="K23" s="11">
        <v>949413</v>
      </c>
      <c r="L23" s="11">
        <v>977805</v>
      </c>
      <c r="M23" s="26">
        <v>1389769.5349999999</v>
      </c>
    </row>
    <row r="24" spans="1:13" ht="18.75" thickTop="1" thickBot="1">
      <c r="A24" s="13" t="s">
        <v>46</v>
      </c>
      <c r="B24" s="18">
        <f>B22+B23</f>
        <v>2550952.2379999999</v>
      </c>
      <c r="C24" s="18">
        <f>C22+C23</f>
        <v>509913.78399999999</v>
      </c>
      <c r="D24" s="18">
        <f t="shared" ref="D24:M24" si="5">D22+D23</f>
        <v>804089</v>
      </c>
      <c r="E24" s="18">
        <f t="shared" si="5"/>
        <v>1149913</v>
      </c>
      <c r="F24" s="18">
        <f t="shared" si="5"/>
        <v>1779308</v>
      </c>
      <c r="G24" s="18">
        <f t="shared" si="5"/>
        <v>2841384.0810000002</v>
      </c>
      <c r="H24" s="18">
        <f t="shared" si="5"/>
        <v>3569772.8470000001</v>
      </c>
      <c r="I24" s="18">
        <f t="shared" si="5"/>
        <v>3128483.7409999999</v>
      </c>
      <c r="J24" s="18">
        <f t="shared" si="5"/>
        <v>2280517</v>
      </c>
      <c r="K24" s="18">
        <f t="shared" si="5"/>
        <v>1963725</v>
      </c>
      <c r="L24" s="18">
        <f t="shared" si="5"/>
        <v>1901019</v>
      </c>
      <c r="M24" s="18">
        <f t="shared" si="5"/>
        <v>2548357.6469999999</v>
      </c>
    </row>
    <row r="25" spans="1:13">
      <c r="A25" s="42" t="s">
        <v>20</v>
      </c>
      <c r="B25" s="57">
        <f>(B24-B18)/B18</f>
        <v>-2.7001040529541085E-2</v>
      </c>
      <c r="C25" s="57">
        <f>(C24-C18)/C18</f>
        <v>-0.67833816286158377</v>
      </c>
      <c r="D25" s="57">
        <f t="shared" ref="D25:K25" si="6">(D24-D18)/D18</f>
        <v>-0.35093708176803251</v>
      </c>
      <c r="E25" s="57">
        <f t="shared" si="6"/>
        <v>-0.32636468337330538</v>
      </c>
      <c r="F25" s="57">
        <f t="shared" si="6"/>
        <v>-0.33773230257305459</v>
      </c>
      <c r="G25" s="57">
        <f t="shared" si="6"/>
        <v>-0.2496032411384734</v>
      </c>
      <c r="H25" s="57">
        <f t="shared" si="6"/>
        <v>-0.20623524170674284</v>
      </c>
      <c r="I25" s="57">
        <f t="shared" si="6"/>
        <v>-0.13098663570776001</v>
      </c>
      <c r="J25" s="57">
        <f t="shared" si="6"/>
        <v>-0.1275073217295159</v>
      </c>
      <c r="K25" s="57">
        <f t="shared" si="6"/>
        <v>-0.13376360080142499</v>
      </c>
      <c r="L25" s="57">
        <f>(L24-L18)/L18</f>
        <v>-0.16659951890344707</v>
      </c>
      <c r="M25" s="57">
        <f>(M24-M18)/M18</f>
        <v>2.460749209438088E-2</v>
      </c>
    </row>
    <row r="26" spans="1:13">
      <c r="A26" s="24"/>
      <c r="B26" s="84" t="s">
        <v>67</v>
      </c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</row>
    <row r="27" spans="1:13">
      <c r="A27" s="19"/>
      <c r="B27" s="4" t="s">
        <v>3</v>
      </c>
      <c r="C27" s="15" t="s">
        <v>4</v>
      </c>
      <c r="D27" s="4" t="s">
        <v>39</v>
      </c>
      <c r="E27" s="4" t="s">
        <v>41</v>
      </c>
      <c r="F27" s="4" t="s">
        <v>40</v>
      </c>
      <c r="G27" s="4" t="s">
        <v>8</v>
      </c>
      <c r="H27" s="4" t="s">
        <v>9</v>
      </c>
      <c r="I27" s="4" t="s">
        <v>10</v>
      </c>
      <c r="J27" s="4" t="s">
        <v>33</v>
      </c>
      <c r="K27" s="4" t="s">
        <v>12</v>
      </c>
      <c r="L27" s="4" t="s">
        <v>13</v>
      </c>
      <c r="M27" s="4" t="s">
        <v>47</v>
      </c>
    </row>
    <row r="28" spans="1:13">
      <c r="A28" s="5" t="s">
        <v>15</v>
      </c>
      <c r="B28" s="6">
        <v>1044896</v>
      </c>
      <c r="C28" s="25">
        <v>831880</v>
      </c>
      <c r="D28" s="26">
        <v>532758.99899999995</v>
      </c>
      <c r="E28" s="26">
        <v>749769.20400000003</v>
      </c>
      <c r="F28" s="26">
        <v>1002549.527</v>
      </c>
      <c r="G28" s="26">
        <v>1607451.2180000001</v>
      </c>
      <c r="H28" s="26">
        <v>1835828.246</v>
      </c>
      <c r="I28" s="12">
        <v>1786489.844</v>
      </c>
      <c r="J28" s="12">
        <v>1531476.0290000001</v>
      </c>
      <c r="K28" s="26">
        <v>1631773.8759999999</v>
      </c>
      <c r="L28" s="26">
        <v>1431329.3</v>
      </c>
      <c r="M28" s="26">
        <v>1517305.5660000001</v>
      </c>
    </row>
    <row r="29" spans="1:13" ht="18" thickBot="1">
      <c r="A29" s="10" t="s">
        <v>16</v>
      </c>
      <c r="B29" s="11">
        <v>1212566</v>
      </c>
      <c r="C29" s="27">
        <v>1016127</v>
      </c>
      <c r="D29" s="22">
        <v>687077.8</v>
      </c>
      <c r="E29" s="22">
        <v>851824.77500000002</v>
      </c>
      <c r="F29" s="22">
        <v>951789.93099999998</v>
      </c>
      <c r="G29" s="22">
        <v>1520118.885</v>
      </c>
      <c r="H29" s="22">
        <v>1665369.7990000001</v>
      </c>
      <c r="I29" s="11">
        <v>1558651.639</v>
      </c>
      <c r="J29" s="11">
        <v>1195485.68</v>
      </c>
      <c r="K29" s="22">
        <v>1340021.3910000001</v>
      </c>
      <c r="L29" s="22">
        <v>1250765.1270000001</v>
      </c>
      <c r="M29" s="22">
        <v>1533573.0360000001</v>
      </c>
    </row>
    <row r="30" spans="1:13" ht="18.75" thickTop="1" thickBot="1">
      <c r="A30" s="13" t="s">
        <v>44</v>
      </c>
      <c r="B30" s="18">
        <f t="shared" ref="B30:L30" si="7">B28+B29</f>
        <v>2257462</v>
      </c>
      <c r="C30" s="18">
        <f t="shared" si="7"/>
        <v>1848007</v>
      </c>
      <c r="D30" s="18">
        <f t="shared" si="7"/>
        <v>1219836.7990000001</v>
      </c>
      <c r="E30" s="18">
        <f t="shared" si="7"/>
        <v>1601593.9790000001</v>
      </c>
      <c r="F30" s="18">
        <f t="shared" si="7"/>
        <v>1954339.4580000001</v>
      </c>
      <c r="G30" s="18">
        <f t="shared" si="7"/>
        <v>3127570.1030000001</v>
      </c>
      <c r="H30" s="18">
        <f t="shared" si="7"/>
        <v>3501198.0449999999</v>
      </c>
      <c r="I30" s="18">
        <f t="shared" si="7"/>
        <v>3345141.483</v>
      </c>
      <c r="J30" s="18">
        <f t="shared" si="7"/>
        <v>2726961.7089999998</v>
      </c>
      <c r="K30" s="18">
        <f t="shared" si="7"/>
        <v>2971795.267</v>
      </c>
      <c r="L30" s="18">
        <f t="shared" si="7"/>
        <v>2682094.4270000001</v>
      </c>
      <c r="M30" s="18">
        <f>M28+M29</f>
        <v>3050878.602</v>
      </c>
    </row>
    <row r="31" spans="1:13">
      <c r="A31" s="8" t="s">
        <v>20</v>
      </c>
      <c r="B31" s="57">
        <f t="shared" ref="B31:J31" si="8">(B30-B24)/B24</f>
        <v>-0.11505124777643913</v>
      </c>
      <c r="C31" s="57">
        <f t="shared" si="8"/>
        <v>2.6241558043467208</v>
      </c>
      <c r="D31" s="57">
        <f t="shared" si="8"/>
        <v>0.51704201773684266</v>
      </c>
      <c r="E31" s="57">
        <f t="shared" si="8"/>
        <v>0.39279578455065733</v>
      </c>
      <c r="F31" s="57">
        <f t="shared" si="8"/>
        <v>9.8370522697588114E-2</v>
      </c>
      <c r="G31" s="57">
        <f t="shared" si="8"/>
        <v>0.10072063960437169</v>
      </c>
      <c r="H31" s="57">
        <f t="shared" si="8"/>
        <v>-1.9209850301155629E-2</v>
      </c>
      <c r="I31" s="57">
        <f t="shared" si="8"/>
        <v>6.9253274089494485E-2</v>
      </c>
      <c r="J31" s="57">
        <f t="shared" si="8"/>
        <v>0.19576469239211977</v>
      </c>
      <c r="K31" s="57">
        <f>(K30-K24)/K24</f>
        <v>0.5133459455881042</v>
      </c>
      <c r="L31" s="57">
        <f>(L30-L24)/L24</f>
        <v>0.41087197287349581</v>
      </c>
      <c r="M31" s="57">
        <f>(M30-M24)/M24</f>
        <v>0.19719404597372045</v>
      </c>
    </row>
    <row r="32" spans="1:13">
      <c r="A32" s="24"/>
      <c r="B32" s="87" t="s">
        <v>68</v>
      </c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</row>
    <row r="33" spans="1:13">
      <c r="A33" s="19"/>
      <c r="B33" s="4" t="s">
        <v>3</v>
      </c>
      <c r="C33" s="15" t="s">
        <v>4</v>
      </c>
      <c r="D33" s="4" t="s">
        <v>39</v>
      </c>
      <c r="E33" s="4" t="s">
        <v>41</v>
      </c>
      <c r="F33" s="4" t="s">
        <v>40</v>
      </c>
      <c r="G33" s="4" t="s">
        <v>8</v>
      </c>
      <c r="H33" s="4" t="s">
        <v>9</v>
      </c>
      <c r="I33" s="4" t="s">
        <v>10</v>
      </c>
      <c r="J33" s="4" t="s">
        <v>33</v>
      </c>
      <c r="K33" s="4" t="s">
        <v>12</v>
      </c>
      <c r="L33" s="4" t="s">
        <v>13</v>
      </c>
      <c r="M33" s="4" t="s">
        <v>47</v>
      </c>
    </row>
    <row r="34" spans="1:13">
      <c r="A34" s="5" t="s">
        <v>15</v>
      </c>
      <c r="B34" s="6">
        <v>1443974.004</v>
      </c>
      <c r="C34" s="6">
        <v>897108.353</v>
      </c>
      <c r="D34" s="6">
        <v>744317.19400000002</v>
      </c>
      <c r="E34" s="6">
        <v>979823.13300000003</v>
      </c>
      <c r="F34" s="6">
        <v>1602514.912</v>
      </c>
      <c r="G34" s="6">
        <v>2115172.8229999999</v>
      </c>
      <c r="H34" s="6">
        <v>2414277.8590000002</v>
      </c>
      <c r="I34" s="6">
        <v>1884614.1510000001</v>
      </c>
      <c r="J34" s="6">
        <v>1275462.8759999999</v>
      </c>
      <c r="K34" s="6">
        <v>1058829.692</v>
      </c>
      <c r="L34" s="6">
        <v>1131992.585</v>
      </c>
      <c r="M34" s="6">
        <v>1063788.577</v>
      </c>
    </row>
    <row r="35" spans="1:13" ht="18" thickBot="1">
      <c r="A35" s="10" t="s">
        <v>16</v>
      </c>
      <c r="B35" s="11">
        <v>1447483.2209999999</v>
      </c>
      <c r="C35" s="11">
        <v>975624.46</v>
      </c>
      <c r="D35" s="11">
        <v>732229.89399999997</v>
      </c>
      <c r="E35" s="11">
        <v>917570.76699999999</v>
      </c>
      <c r="F35" s="11">
        <v>1518937.6850000001</v>
      </c>
      <c r="G35" s="11">
        <v>1994027.233</v>
      </c>
      <c r="H35" s="11">
        <v>2257982.5869999998</v>
      </c>
      <c r="I35" s="11">
        <v>1703680.2819999999</v>
      </c>
      <c r="J35" s="11">
        <v>1083372.2819999999</v>
      </c>
      <c r="K35" s="11">
        <v>958358.41299999994</v>
      </c>
      <c r="L35" s="11">
        <v>1073414.071</v>
      </c>
      <c r="M35" s="11">
        <v>1093213.378</v>
      </c>
    </row>
    <row r="36" spans="1:13" ht="18.75" thickTop="1" thickBot="1">
      <c r="A36" s="13" t="s">
        <v>51</v>
      </c>
      <c r="B36" s="18">
        <f>SUM(B34:B35)</f>
        <v>2891457.2249999996</v>
      </c>
      <c r="C36" s="18">
        <f>SUM(C34:C35)</f>
        <v>1872732.8130000001</v>
      </c>
      <c r="D36" s="18">
        <v>1476547.088</v>
      </c>
      <c r="E36" s="18">
        <v>1897393.9</v>
      </c>
      <c r="F36" s="18">
        <f>F34+F35</f>
        <v>3121452.5970000001</v>
      </c>
      <c r="G36" s="18">
        <f>G34+G35</f>
        <v>4109200.0559999999</v>
      </c>
      <c r="H36" s="18">
        <f t="shared" ref="H36:I36" si="9">H34+H35</f>
        <v>4672260.4460000005</v>
      </c>
      <c r="I36" s="18">
        <f t="shared" si="9"/>
        <v>3588294.4330000002</v>
      </c>
      <c r="J36" s="18">
        <f t="shared" ref="J36:L36" si="10">J34+J35</f>
        <v>2358835.1579999998</v>
      </c>
      <c r="K36" s="18">
        <f t="shared" si="10"/>
        <v>2017188.105</v>
      </c>
      <c r="L36" s="18">
        <f t="shared" si="10"/>
        <v>2205406.656</v>
      </c>
      <c r="M36" s="18">
        <f>M34+M35</f>
        <v>2157001.9550000001</v>
      </c>
    </row>
    <row r="37" spans="1:13">
      <c r="A37" s="8" t="s">
        <v>20</v>
      </c>
      <c r="B37" s="57">
        <f t="shared" ref="B37:L37" si="11">(B36-B30)/B30</f>
        <v>0.2808442511989126</v>
      </c>
      <c r="C37" s="57">
        <f t="shared" si="11"/>
        <v>1.3379718258643003E-2</v>
      </c>
      <c r="D37" s="57">
        <f t="shared" si="11"/>
        <v>0.21044642136591246</v>
      </c>
      <c r="E37" s="57">
        <f t="shared" si="11"/>
        <v>0.18469095468546329</v>
      </c>
      <c r="F37" s="57">
        <f t="shared" si="11"/>
        <v>0.59719059256695406</v>
      </c>
      <c r="G37" s="57">
        <f t="shared" si="11"/>
        <v>0.31386345331105747</v>
      </c>
      <c r="H37" s="57">
        <f t="shared" si="11"/>
        <v>0.33447476719358232</v>
      </c>
      <c r="I37" s="57">
        <f t="shared" si="11"/>
        <v>7.2688390382201415E-2</v>
      </c>
      <c r="J37" s="57">
        <f t="shared" si="11"/>
        <v>-0.13499513021581633</v>
      </c>
      <c r="K37" s="57">
        <f t="shared" si="11"/>
        <v>-0.32122238452976176</v>
      </c>
      <c r="L37" s="57">
        <f t="shared" si="11"/>
        <v>-0.17772967506337545</v>
      </c>
      <c r="M37" s="57">
        <f>(M36-M30)/M30</f>
        <v>-0.29298990999314756</v>
      </c>
    </row>
    <row r="38" spans="1:13">
      <c r="A38" s="31"/>
      <c r="B38" s="80" t="s">
        <v>57</v>
      </c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</row>
    <row r="39" spans="1:13">
      <c r="A39" s="29"/>
      <c r="B39" s="4" t="s">
        <v>3</v>
      </c>
      <c r="C39" s="15" t="s">
        <v>4</v>
      </c>
      <c r="D39" s="4" t="s">
        <v>39</v>
      </c>
      <c r="E39" s="4" t="s">
        <v>41</v>
      </c>
      <c r="F39" s="4" t="s">
        <v>40</v>
      </c>
      <c r="G39" s="4" t="s">
        <v>8</v>
      </c>
      <c r="H39" s="4" t="s">
        <v>9</v>
      </c>
      <c r="I39" s="4" t="s">
        <v>10</v>
      </c>
      <c r="J39" s="4" t="s">
        <v>33</v>
      </c>
      <c r="K39" s="4" t="s">
        <v>12</v>
      </c>
      <c r="L39" s="4" t="s">
        <v>13</v>
      </c>
      <c r="M39" s="4" t="s">
        <v>47</v>
      </c>
    </row>
    <row r="40" spans="1:13">
      <c r="A40" s="5" t="s">
        <v>15</v>
      </c>
      <c r="B40" s="6">
        <v>1143427.2849999999</v>
      </c>
      <c r="C40" s="6">
        <v>413126.04100000003</v>
      </c>
      <c r="D40" s="6">
        <v>789077.89</v>
      </c>
      <c r="E40" s="6">
        <v>818455.72699999996</v>
      </c>
      <c r="F40" s="6">
        <v>1302255.986</v>
      </c>
      <c r="G40" s="6">
        <v>1718737.4029999999</v>
      </c>
      <c r="H40" s="6">
        <v>1713980.7679999999</v>
      </c>
      <c r="I40" s="6">
        <v>1464654.11</v>
      </c>
      <c r="J40" s="6">
        <v>1131930.8759999999</v>
      </c>
      <c r="K40" s="6">
        <v>939807.25300000003</v>
      </c>
      <c r="L40" s="6">
        <v>957126.70499999996</v>
      </c>
      <c r="M40" s="6">
        <v>1095539.7439999999</v>
      </c>
    </row>
    <row r="41" spans="1:13" ht="18" thickBot="1">
      <c r="A41" s="10" t="s">
        <v>16</v>
      </c>
      <c r="B41" s="11">
        <v>1152737.6299999999</v>
      </c>
      <c r="C41" s="11">
        <v>431928.16399999999</v>
      </c>
      <c r="D41" s="11">
        <v>758334.25699999998</v>
      </c>
      <c r="E41" s="11">
        <v>826081.81900000002</v>
      </c>
      <c r="F41" s="11">
        <v>1224094.49</v>
      </c>
      <c r="G41" s="11">
        <v>1688903.4909999999</v>
      </c>
      <c r="H41" s="11">
        <v>1526061.4709999999</v>
      </c>
      <c r="I41" s="11">
        <v>1111321.2879999999</v>
      </c>
      <c r="J41" s="11">
        <v>790363.88899999997</v>
      </c>
      <c r="K41" s="11">
        <v>713238.90300000005</v>
      </c>
      <c r="L41" s="11">
        <v>854101.598</v>
      </c>
      <c r="M41" s="11">
        <v>1056682.7579999999</v>
      </c>
    </row>
    <row r="42" spans="1:13" ht="18.75" thickTop="1" thickBot="1">
      <c r="A42" s="13" t="s">
        <v>58</v>
      </c>
      <c r="B42" s="18">
        <f t="shared" ref="B42:K42" si="12">B40+B41</f>
        <v>2296164.915</v>
      </c>
      <c r="C42" s="18">
        <f t="shared" si="12"/>
        <v>845054.20500000007</v>
      </c>
      <c r="D42" s="18">
        <f t="shared" si="12"/>
        <v>1547412.1469999999</v>
      </c>
      <c r="E42" s="18">
        <f t="shared" si="12"/>
        <v>1644537.5460000001</v>
      </c>
      <c r="F42" s="18">
        <f t="shared" si="12"/>
        <v>2526350.4759999998</v>
      </c>
      <c r="G42" s="18">
        <f t="shared" si="12"/>
        <v>3407640.8939999999</v>
      </c>
      <c r="H42" s="18">
        <f t="shared" si="12"/>
        <v>3240042.2390000001</v>
      </c>
      <c r="I42" s="18">
        <f t="shared" si="12"/>
        <v>2575975.398</v>
      </c>
      <c r="J42" s="18">
        <f t="shared" si="12"/>
        <v>1922294.7649999999</v>
      </c>
      <c r="K42" s="18">
        <f t="shared" si="12"/>
        <v>1653046.156</v>
      </c>
      <c r="L42" s="18">
        <f>L40+L41</f>
        <v>1811228.3029999998</v>
      </c>
      <c r="M42" s="18">
        <f>M40+M41</f>
        <v>2152222.5019999999</v>
      </c>
    </row>
    <row r="43" spans="1:13">
      <c r="A43" s="8" t="s">
        <v>20</v>
      </c>
      <c r="B43" s="57">
        <f t="shared" ref="B43:K43" si="13">(B42-B36)/B36</f>
        <v>-0.20587968753367938</v>
      </c>
      <c r="C43" s="57">
        <f t="shared" si="13"/>
        <v>-0.54875879830060947</v>
      </c>
      <c r="D43" s="57">
        <f t="shared" si="13"/>
        <v>4.7993768418173127E-2</v>
      </c>
      <c r="E43" s="57">
        <f t="shared" si="13"/>
        <v>-0.13326508217402819</v>
      </c>
      <c r="F43" s="57">
        <f t="shared" si="13"/>
        <v>-0.19064909765791335</v>
      </c>
      <c r="G43" s="57">
        <f t="shared" si="13"/>
        <v>-0.17072888942840023</v>
      </c>
      <c r="H43" s="57">
        <f t="shared" si="13"/>
        <v>-0.30653646635348553</v>
      </c>
      <c r="I43" s="57">
        <f t="shared" si="13"/>
        <v>-0.28211704861511294</v>
      </c>
      <c r="J43" s="57">
        <f t="shared" si="13"/>
        <v>-0.1850660871826805</v>
      </c>
      <c r="K43" s="57">
        <f t="shared" si="13"/>
        <v>-0.18051957975431351</v>
      </c>
      <c r="L43" s="57">
        <f>L42/L36-1</f>
        <v>-0.17873273027793024</v>
      </c>
      <c r="M43" s="57">
        <f>M42/M36-1</f>
        <v>-2.2157851961707165E-3</v>
      </c>
    </row>
    <row r="44" spans="1:13">
      <c r="A44" s="32"/>
      <c r="B44" s="80" t="s">
        <v>60</v>
      </c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</row>
    <row r="45" spans="1:13">
      <c r="A45" s="29"/>
      <c r="B45" s="4" t="s">
        <v>3</v>
      </c>
      <c r="C45" s="15" t="s">
        <v>4</v>
      </c>
      <c r="D45" s="4" t="s">
        <v>62</v>
      </c>
      <c r="E45" s="4" t="s">
        <v>41</v>
      </c>
      <c r="F45" s="4" t="s">
        <v>7</v>
      </c>
      <c r="G45" s="4" t="s">
        <v>8</v>
      </c>
      <c r="H45" s="4" t="s">
        <v>9</v>
      </c>
      <c r="I45" s="4" t="s">
        <v>10</v>
      </c>
      <c r="J45" s="4" t="s">
        <v>33</v>
      </c>
      <c r="K45" s="4" t="s">
        <v>12</v>
      </c>
      <c r="L45" s="4" t="s">
        <v>13</v>
      </c>
      <c r="M45" s="4" t="s">
        <v>47</v>
      </c>
    </row>
    <row r="46" spans="1:13">
      <c r="A46" s="5" t="s">
        <v>15</v>
      </c>
      <c r="B46" s="6">
        <v>1084573.8740000001</v>
      </c>
      <c r="C46" s="6">
        <v>743228.43700000003</v>
      </c>
      <c r="D46" s="6">
        <v>624548.06299999997</v>
      </c>
      <c r="E46" s="6">
        <v>821076.76500000001</v>
      </c>
      <c r="F46" s="6">
        <v>1280263.513</v>
      </c>
      <c r="G46" s="6">
        <v>1798683.3089999999</v>
      </c>
      <c r="H46" s="6">
        <v>1784239.9820000001</v>
      </c>
      <c r="I46" s="6">
        <v>1661284.226</v>
      </c>
      <c r="J46" s="6">
        <v>1111875.6569999999</v>
      </c>
      <c r="K46" s="6">
        <v>1132829.3589999999</v>
      </c>
      <c r="L46" s="6">
        <v>1154374.9310000001</v>
      </c>
      <c r="M46" s="6">
        <v>1282350.953</v>
      </c>
    </row>
    <row r="47" spans="1:13" ht="18" thickBot="1">
      <c r="A47" s="10" t="s">
        <v>16</v>
      </c>
      <c r="B47" s="11">
        <v>989834.36699999997</v>
      </c>
      <c r="C47" s="11">
        <v>733471.17799999996</v>
      </c>
      <c r="D47" s="11">
        <v>500786.24099999998</v>
      </c>
      <c r="E47" s="11">
        <v>705754.65300000005</v>
      </c>
      <c r="F47" s="11">
        <v>1022621.0060000001</v>
      </c>
      <c r="G47" s="11">
        <v>1541364.7790000001</v>
      </c>
      <c r="H47" s="11">
        <v>1556244.003</v>
      </c>
      <c r="I47" s="11">
        <v>1228981.172</v>
      </c>
      <c r="J47" s="11">
        <v>804475.75699999998</v>
      </c>
      <c r="K47" s="11">
        <v>878121.61</v>
      </c>
      <c r="L47" s="11">
        <v>982276.28300000005</v>
      </c>
      <c r="M47" s="11">
        <v>1165103.57</v>
      </c>
    </row>
    <row r="48" spans="1:13" ht="18.75" thickTop="1" thickBot="1">
      <c r="A48" s="13" t="s">
        <v>75</v>
      </c>
      <c r="B48" s="18">
        <f>B46+B47</f>
        <v>2074408.2409999999</v>
      </c>
      <c r="C48" s="18">
        <f>C46+C47</f>
        <v>1476699.615</v>
      </c>
      <c r="D48" s="18">
        <f>D46+D47</f>
        <v>1125334.304</v>
      </c>
      <c r="E48" s="18">
        <f t="shared" ref="E48:G48" si="14">E46+E47</f>
        <v>1526831.4180000001</v>
      </c>
      <c r="F48" s="18">
        <f t="shared" si="14"/>
        <v>2302884.5190000003</v>
      </c>
      <c r="G48" s="18">
        <f t="shared" si="14"/>
        <v>3340048.088</v>
      </c>
      <c r="H48" s="18">
        <f>H46+H47</f>
        <v>3340483.9850000003</v>
      </c>
      <c r="I48" s="18">
        <f t="shared" ref="I48:K48" si="15">I46+I47</f>
        <v>2890265.398</v>
      </c>
      <c r="J48" s="18">
        <f t="shared" si="15"/>
        <v>1916351.4139999999</v>
      </c>
      <c r="K48" s="18">
        <f t="shared" si="15"/>
        <v>2010950.969</v>
      </c>
      <c r="L48" s="18">
        <f>L46+L47</f>
        <v>2136651.2140000002</v>
      </c>
      <c r="M48" s="18">
        <f>M46+M47</f>
        <v>2447454.523</v>
      </c>
    </row>
    <row r="49" spans="1:13">
      <c r="A49" s="8" t="s">
        <v>20</v>
      </c>
      <c r="B49" s="57">
        <f>(B48-B42)/B42</f>
        <v>-9.6576980403866211E-2</v>
      </c>
      <c r="C49" s="57">
        <f>(C48-C42)/C42</f>
        <v>0.74746141284510836</v>
      </c>
      <c r="D49" s="57">
        <f>(D48-D42)/D42</f>
        <v>-0.27276368730741257</v>
      </c>
      <c r="E49" s="57">
        <f>(E48-E42)/E42</f>
        <v>-7.1573998590847634E-2</v>
      </c>
      <c r="F49" s="57">
        <f t="shared" ref="F49:G49" si="16">(F48-F42)/F42</f>
        <v>-8.8454060164215906E-2</v>
      </c>
      <c r="G49" s="57">
        <f t="shared" si="16"/>
        <v>-1.9835659948503913E-2</v>
      </c>
      <c r="H49" s="57">
        <f>H48/H42-1</f>
        <v>3.1000134748552011E-2</v>
      </c>
      <c r="I49" s="57">
        <f t="shared" ref="I49:K49" si="17">I48/I42-1</f>
        <v>0.12200815281233512</v>
      </c>
      <c r="J49" s="57">
        <f t="shared" si="17"/>
        <v>-3.0918000237075693E-3</v>
      </c>
      <c r="K49" s="57">
        <f t="shared" si="17"/>
        <v>0.21651229259444826</v>
      </c>
      <c r="L49" s="57">
        <f>L48/L42-1</f>
        <v>0.17966973598026881</v>
      </c>
      <c r="M49" s="57">
        <f>M48/M42-1</f>
        <v>0.13717541784162623</v>
      </c>
    </row>
    <row r="50" spans="1:13">
      <c r="A50" s="32"/>
      <c r="B50" s="86" t="s">
        <v>76</v>
      </c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</row>
    <row r="51" spans="1:13">
      <c r="A51" s="29"/>
      <c r="B51" s="4" t="s">
        <v>3</v>
      </c>
      <c r="C51" s="15" t="s">
        <v>4</v>
      </c>
      <c r="D51" s="4" t="s">
        <v>62</v>
      </c>
      <c r="E51" s="4" t="s">
        <v>41</v>
      </c>
      <c r="F51" s="4" t="s">
        <v>7</v>
      </c>
      <c r="G51" s="4" t="s">
        <v>8</v>
      </c>
      <c r="H51" s="4" t="s">
        <v>9</v>
      </c>
      <c r="I51" s="4" t="s">
        <v>10</v>
      </c>
      <c r="J51" s="4" t="s">
        <v>33</v>
      </c>
      <c r="K51" s="4" t="s">
        <v>12</v>
      </c>
      <c r="L51" s="4" t="s">
        <v>13</v>
      </c>
      <c r="M51" s="4" t="s">
        <v>47</v>
      </c>
    </row>
    <row r="52" spans="1:13">
      <c r="A52" s="5" t="s">
        <v>15</v>
      </c>
      <c r="B52" s="6">
        <v>1260416.284</v>
      </c>
      <c r="C52" s="6">
        <v>488221.67</v>
      </c>
      <c r="D52" s="6">
        <v>726373.96200000006</v>
      </c>
      <c r="E52" s="6">
        <v>1039843.024</v>
      </c>
      <c r="F52" s="6">
        <v>1637943.2879999999</v>
      </c>
      <c r="G52" s="6">
        <v>1938473.105</v>
      </c>
      <c r="H52" s="6">
        <v>1837248.4809999999</v>
      </c>
      <c r="I52" s="6">
        <v>1647286.554</v>
      </c>
      <c r="J52" s="6">
        <v>1162877.1340000001</v>
      </c>
      <c r="K52" s="6">
        <v>1058337.075</v>
      </c>
      <c r="L52" s="6">
        <v>1155591.9539999999</v>
      </c>
      <c r="M52" s="6">
        <v>1190334.7679999999</v>
      </c>
    </row>
    <row r="53" spans="1:13" ht="18" thickBot="1">
      <c r="A53" s="10" t="s">
        <v>16</v>
      </c>
      <c r="B53" s="11">
        <v>1141777.9280000001</v>
      </c>
      <c r="C53" s="11">
        <v>483541.902</v>
      </c>
      <c r="D53" s="11">
        <v>598238.43099999998</v>
      </c>
      <c r="E53" s="11">
        <v>853772.53399999999</v>
      </c>
      <c r="F53" s="11">
        <v>1321004.554</v>
      </c>
      <c r="G53" s="11">
        <v>1645927.8670000001</v>
      </c>
      <c r="H53" s="11">
        <v>1487641.8840000001</v>
      </c>
      <c r="I53" s="11">
        <v>1120740.9669999999</v>
      </c>
      <c r="J53" s="11">
        <v>781277.34499999997</v>
      </c>
      <c r="K53" s="11">
        <v>757327.84100000001</v>
      </c>
      <c r="L53" s="11">
        <v>960278.44200000004</v>
      </c>
      <c r="M53" s="11">
        <v>1050436.8419999999</v>
      </c>
    </row>
    <row r="54" spans="1:13" ht="18.75" thickTop="1" thickBot="1">
      <c r="A54" s="13" t="s">
        <v>78</v>
      </c>
      <c r="B54" s="18">
        <f>B52+B53</f>
        <v>2402194.2120000003</v>
      </c>
      <c r="C54" s="18">
        <f>C52+C53</f>
        <v>971763.57199999993</v>
      </c>
      <c r="D54" s="18">
        <f>D52+D53</f>
        <v>1324612.3930000002</v>
      </c>
      <c r="E54" s="18">
        <f>E52+E53</f>
        <v>1893615.558</v>
      </c>
      <c r="F54" s="18">
        <f t="shared" ref="F54:G54" si="18">F52+F53</f>
        <v>2958947.8420000002</v>
      </c>
      <c r="G54" s="18">
        <f t="shared" si="18"/>
        <v>3584400.9720000001</v>
      </c>
      <c r="H54" s="18">
        <f t="shared" ref="H54:J54" si="19">H52+H53</f>
        <v>3324890.3650000002</v>
      </c>
      <c r="I54" s="18">
        <f t="shared" si="19"/>
        <v>2768027.5209999997</v>
      </c>
      <c r="J54" s="18">
        <f t="shared" si="19"/>
        <v>1944154.4790000001</v>
      </c>
      <c r="K54" s="18">
        <f t="shared" ref="K54:M54" si="20">K52+K53</f>
        <v>1815664.916</v>
      </c>
      <c r="L54" s="18">
        <f t="shared" si="20"/>
        <v>2115870.3959999997</v>
      </c>
      <c r="M54" s="18">
        <f t="shared" si="20"/>
        <v>2240771.61</v>
      </c>
    </row>
    <row r="55" spans="1:13">
      <c r="A55" s="8" t="s">
        <v>20</v>
      </c>
      <c r="B55" s="57">
        <f>(B54-B48)/B48</f>
        <v>0.15801420594144294</v>
      </c>
      <c r="C55" s="57">
        <f>(C54-C48)/C48</f>
        <v>-0.34193551475937783</v>
      </c>
      <c r="D55" s="57">
        <f>(D54-D48)/D48</f>
        <v>0.17708345714839255</v>
      </c>
      <c r="E55" s="57">
        <f>(E54-E48)/E48</f>
        <v>0.24022569595826845</v>
      </c>
      <c r="F55" s="57">
        <f t="shared" ref="F55:G55" si="21">(F54-F48)/F48</f>
        <v>0.28488763443721765</v>
      </c>
      <c r="G55" s="57">
        <f t="shared" si="21"/>
        <v>7.3158492800718053E-2</v>
      </c>
      <c r="H55" s="57">
        <f t="shared" ref="H55:J55" si="22">(H54-H48)/H48</f>
        <v>-4.668072072795796E-3</v>
      </c>
      <c r="I55" s="57">
        <f t="shared" si="22"/>
        <v>-4.2292959354039338E-2</v>
      </c>
      <c r="J55" s="57">
        <f t="shared" si="22"/>
        <v>1.4508333282133702E-2</v>
      </c>
      <c r="K55" s="57">
        <f t="shared" ref="K55:M55" si="23">(K54-K48)/K48</f>
        <v>-9.7111295108856563E-2</v>
      </c>
      <c r="L55" s="57">
        <f t="shared" si="23"/>
        <v>-9.7258821953897217E-3</v>
      </c>
      <c r="M55" s="57">
        <f t="shared" si="23"/>
        <v>-8.4448111724934452E-2</v>
      </c>
    </row>
    <row r="56" spans="1:13">
      <c r="D56" s="43"/>
    </row>
    <row r="57" spans="1:13" ht="21.95" customHeight="1">
      <c r="A57" s="1" t="s">
        <v>38</v>
      </c>
      <c r="D57" s="44"/>
    </row>
    <row r="58" spans="1:13">
      <c r="A58" s="69">
        <v>1000</v>
      </c>
      <c r="D58" s="44"/>
      <c r="G58" s="2"/>
    </row>
    <row r="59" spans="1:13">
      <c r="B59" s="61"/>
      <c r="C59" s="62" t="s">
        <v>80</v>
      </c>
      <c r="D59" s="63" t="s">
        <v>55</v>
      </c>
      <c r="E59" s="2"/>
      <c r="F59" s="61"/>
      <c r="G59" s="62" t="s">
        <v>83</v>
      </c>
      <c r="H59" s="63" t="s">
        <v>55</v>
      </c>
      <c r="J59" s="2"/>
      <c r="K59" s="2"/>
    </row>
    <row r="60" spans="1:13">
      <c r="B60" s="89">
        <v>2025</v>
      </c>
      <c r="C60" s="90">
        <f>SUM(B54:M54)</f>
        <v>27344913.835999995</v>
      </c>
      <c r="D60" s="91">
        <f>C60*10^-5</f>
        <v>273.44913835999995</v>
      </c>
      <c r="E60" s="92"/>
      <c r="F60" s="89">
        <v>2025</v>
      </c>
      <c r="G60" s="90">
        <f>SUM(B54:J54)</f>
        <v>21172606.913999997</v>
      </c>
      <c r="H60" s="91">
        <f>G60*10^-5</f>
        <v>211.72606913999999</v>
      </c>
      <c r="J60" s="2"/>
      <c r="K60" s="2"/>
      <c r="L60" s="44"/>
      <c r="M60" s="45"/>
    </row>
    <row r="61" spans="1:13" ht="18" thickBot="1">
      <c r="B61" s="64">
        <v>2024</v>
      </c>
      <c r="C61" s="60">
        <f>SUM(B48:M48)</f>
        <v>26588363.688000001</v>
      </c>
      <c r="D61" s="65">
        <f>C61*10^-5</f>
        <v>265.88363688000004</v>
      </c>
      <c r="E61" s="2"/>
      <c r="F61" s="64">
        <v>2024</v>
      </c>
      <c r="G61" s="60">
        <f>SUM(B48:J48)</f>
        <v>19993306.981999997</v>
      </c>
      <c r="H61" s="65">
        <f>G61*10^-5</f>
        <v>199.93306981999999</v>
      </c>
      <c r="J61" s="2"/>
      <c r="K61" s="2"/>
      <c r="L61" s="44"/>
      <c r="M61" s="45"/>
    </row>
    <row r="62" spans="1:13">
      <c r="B62" s="66" t="s">
        <v>54</v>
      </c>
      <c r="C62" s="67">
        <f>C60/C61-1</f>
        <v>2.8454182321172583E-2</v>
      </c>
      <c r="D62" s="68"/>
      <c r="E62" s="3"/>
      <c r="F62" s="66" t="s">
        <v>54</v>
      </c>
      <c r="G62" s="67">
        <f>G60/G61-1</f>
        <v>5.8984735894953566E-2</v>
      </c>
      <c r="H62" s="68"/>
      <c r="J62" s="46"/>
      <c r="L62" s="46"/>
    </row>
  </sheetData>
  <mergeCells count="12">
    <mergeCell ref="B50:M50"/>
    <mergeCell ref="B44:M44"/>
    <mergeCell ref="B38:M38"/>
    <mergeCell ref="B32:M32"/>
    <mergeCell ref="A3:A4"/>
    <mergeCell ref="B26:M26"/>
    <mergeCell ref="B20:M20"/>
    <mergeCell ref="A1:M1"/>
    <mergeCell ref="A2:M2"/>
    <mergeCell ref="B3:M3"/>
    <mergeCell ref="B7:M7"/>
    <mergeCell ref="B14:M14"/>
  </mergeCells>
  <phoneticPr fontId="1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zoomScale="70" zoomScaleNormal="70" workbookViewId="0">
      <pane xSplit="1" ySplit="3" topLeftCell="B28" activePane="bottomRight" state="frozen"/>
      <selection pane="topRight"/>
      <selection pane="bottomLeft"/>
      <selection pane="bottomRight" activeCell="B60" sqref="B60:H60"/>
    </sheetView>
  </sheetViews>
  <sheetFormatPr defaultColWidth="8.75" defaultRowHeight="17.25"/>
  <cols>
    <col min="1" max="1" width="40.125" style="1" customWidth="1"/>
    <col min="2" max="10" width="12.5" style="1" bestFit="1" customWidth="1"/>
    <col min="11" max="11" width="14.5" style="1" customWidth="1"/>
    <col min="12" max="12" width="12.5" style="1" bestFit="1" customWidth="1"/>
    <col min="13" max="13" width="10.875" style="1" customWidth="1"/>
    <col min="14" max="16384" width="8.75" style="1"/>
  </cols>
  <sheetData>
    <row r="1" spans="1:14" ht="22.5">
      <c r="A1" s="72" t="s">
        <v>31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</row>
    <row r="2" spans="1:14">
      <c r="A2" s="74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14">
      <c r="A3" s="85" t="s">
        <v>2</v>
      </c>
      <c r="B3" s="85" t="s">
        <v>24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</row>
    <row r="4" spans="1:14">
      <c r="A4" s="85"/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4" t="s">
        <v>14</v>
      </c>
    </row>
    <row r="5" spans="1:14">
      <c r="A5" s="38" t="s">
        <v>15</v>
      </c>
      <c r="B5" s="6">
        <v>41131</v>
      </c>
      <c r="C5" s="6">
        <v>16485</v>
      </c>
      <c r="D5" s="6">
        <v>28799</v>
      </c>
      <c r="E5" s="6">
        <v>27333</v>
      </c>
      <c r="F5" s="6">
        <v>24124</v>
      </c>
      <c r="G5" s="6">
        <v>23296</v>
      </c>
      <c r="H5" s="6">
        <v>23519</v>
      </c>
      <c r="I5" s="6">
        <v>27154</v>
      </c>
      <c r="J5" s="6">
        <v>20282</v>
      </c>
      <c r="K5" s="6">
        <v>18369</v>
      </c>
      <c r="L5" s="6">
        <v>17592</v>
      </c>
      <c r="M5" s="6">
        <v>30061</v>
      </c>
    </row>
    <row r="6" spans="1:14" ht="18" thickBot="1">
      <c r="A6" s="39" t="s">
        <v>16</v>
      </c>
      <c r="B6" s="14">
        <v>30452</v>
      </c>
      <c r="C6" s="14">
        <v>14037</v>
      </c>
      <c r="D6" s="14">
        <v>20740</v>
      </c>
      <c r="E6" s="14">
        <v>23013</v>
      </c>
      <c r="F6" s="14">
        <v>17068</v>
      </c>
      <c r="G6" s="14">
        <v>32168</v>
      </c>
      <c r="H6" s="14">
        <v>22163</v>
      </c>
      <c r="I6" s="14">
        <v>23645</v>
      </c>
      <c r="J6" s="14">
        <v>22209</v>
      </c>
      <c r="K6" s="14">
        <v>18776</v>
      </c>
      <c r="L6" s="14">
        <v>19038</v>
      </c>
      <c r="M6" s="14">
        <v>22649</v>
      </c>
    </row>
    <row r="7" spans="1:14">
      <c r="A7" s="40"/>
      <c r="B7" s="85" t="s">
        <v>17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</row>
    <row r="8" spans="1:14">
      <c r="A8" s="36"/>
      <c r="B8" s="4" t="s">
        <v>3</v>
      </c>
      <c r="C8" s="4" t="s">
        <v>4</v>
      </c>
      <c r="D8" s="4" t="s">
        <v>5</v>
      </c>
      <c r="E8" s="4" t="s">
        <v>6</v>
      </c>
      <c r="F8" s="4" t="s">
        <v>7</v>
      </c>
      <c r="G8" s="4" t="s">
        <v>8</v>
      </c>
      <c r="H8" s="4" t="s">
        <v>9</v>
      </c>
      <c r="I8" s="4" t="s">
        <v>10</v>
      </c>
      <c r="J8" s="4" t="s">
        <v>11</v>
      </c>
      <c r="K8" s="4" t="s">
        <v>12</v>
      </c>
      <c r="L8" s="4" t="s">
        <v>13</v>
      </c>
      <c r="M8" s="4" t="s">
        <v>14</v>
      </c>
    </row>
    <row r="9" spans="1:14">
      <c r="A9" s="38" t="s">
        <v>15</v>
      </c>
      <c r="B9" s="6">
        <v>33452</v>
      </c>
      <c r="C9" s="6">
        <v>40837</v>
      </c>
      <c r="D9" s="6">
        <v>23501</v>
      </c>
      <c r="E9" s="6">
        <v>29280</v>
      </c>
      <c r="F9" s="6">
        <v>26337</v>
      </c>
      <c r="G9" s="6">
        <v>28752</v>
      </c>
      <c r="H9" s="6">
        <v>28039</v>
      </c>
      <c r="I9" s="6">
        <v>24318</v>
      </c>
      <c r="J9" s="6">
        <v>28272</v>
      </c>
      <c r="K9" s="6">
        <v>21584</v>
      </c>
      <c r="L9" s="6">
        <v>22107</v>
      </c>
      <c r="M9" s="6">
        <v>26363</v>
      </c>
      <c r="N9" s="47"/>
    </row>
    <row r="10" spans="1:14" ht="18" thickBot="1">
      <c r="A10" s="41" t="s">
        <v>16</v>
      </c>
      <c r="B10" s="11">
        <v>21196</v>
      </c>
      <c r="C10" s="11">
        <v>28955</v>
      </c>
      <c r="D10" s="11">
        <v>15349</v>
      </c>
      <c r="E10" s="11">
        <v>21425</v>
      </c>
      <c r="F10" s="11">
        <v>17524</v>
      </c>
      <c r="G10" s="11">
        <v>21898</v>
      </c>
      <c r="H10" s="11">
        <v>24305</v>
      </c>
      <c r="I10" s="11">
        <v>32433</v>
      </c>
      <c r="J10" s="11">
        <v>32997</v>
      </c>
      <c r="K10" s="11">
        <v>24194</v>
      </c>
      <c r="L10" s="11">
        <v>23167</v>
      </c>
      <c r="M10" s="11">
        <v>22280</v>
      </c>
      <c r="N10" s="47"/>
    </row>
    <row r="11" spans="1:14" ht="18" thickTop="1">
      <c r="A11" s="48" t="s">
        <v>27</v>
      </c>
      <c r="B11" s="12">
        <f>B5+B6</f>
        <v>71583</v>
      </c>
      <c r="C11" s="12">
        <f t="shared" ref="C11:M11" si="0">C5+C6</f>
        <v>30522</v>
      </c>
      <c r="D11" s="12">
        <f t="shared" si="0"/>
        <v>49539</v>
      </c>
      <c r="E11" s="12">
        <f t="shared" si="0"/>
        <v>50346</v>
      </c>
      <c r="F11" s="12">
        <f t="shared" si="0"/>
        <v>41192</v>
      </c>
      <c r="G11" s="12">
        <f t="shared" si="0"/>
        <v>55464</v>
      </c>
      <c r="H11" s="12">
        <f t="shared" si="0"/>
        <v>45682</v>
      </c>
      <c r="I11" s="12">
        <f t="shared" si="0"/>
        <v>50799</v>
      </c>
      <c r="J11" s="12">
        <f t="shared" si="0"/>
        <v>42491</v>
      </c>
      <c r="K11" s="12">
        <f t="shared" si="0"/>
        <v>37145</v>
      </c>
      <c r="L11" s="12">
        <f t="shared" si="0"/>
        <v>36630</v>
      </c>
      <c r="M11" s="12">
        <f t="shared" si="0"/>
        <v>52710</v>
      </c>
      <c r="N11" s="44"/>
    </row>
    <row r="12" spans="1:14" ht="18" thickBot="1">
      <c r="A12" s="49" t="s">
        <v>28</v>
      </c>
      <c r="B12" s="14">
        <f>B9+B10</f>
        <v>54648</v>
      </c>
      <c r="C12" s="14">
        <f t="shared" ref="C12:M12" si="1">C9+C10</f>
        <v>69792</v>
      </c>
      <c r="D12" s="14">
        <f t="shared" si="1"/>
        <v>38850</v>
      </c>
      <c r="E12" s="14">
        <f t="shared" si="1"/>
        <v>50705</v>
      </c>
      <c r="F12" s="14">
        <f t="shared" si="1"/>
        <v>43861</v>
      </c>
      <c r="G12" s="14">
        <f t="shared" si="1"/>
        <v>50650</v>
      </c>
      <c r="H12" s="14">
        <f t="shared" si="1"/>
        <v>52344</v>
      </c>
      <c r="I12" s="14">
        <f t="shared" si="1"/>
        <v>56751</v>
      </c>
      <c r="J12" s="14">
        <f t="shared" si="1"/>
        <v>61269</v>
      </c>
      <c r="K12" s="14">
        <f t="shared" si="1"/>
        <v>45778</v>
      </c>
      <c r="L12" s="14">
        <f t="shared" si="1"/>
        <v>45274</v>
      </c>
      <c r="M12" s="14">
        <f t="shared" si="1"/>
        <v>48643</v>
      </c>
      <c r="N12" s="44"/>
    </row>
    <row r="13" spans="1:14">
      <c r="A13" s="48" t="s">
        <v>20</v>
      </c>
      <c r="B13" s="57">
        <f>(B12-B11)/B11</f>
        <v>-0.23657851724571477</v>
      </c>
      <c r="C13" s="57">
        <f t="shared" ref="C13:M13" si="2">(C12-C11)/C11</f>
        <v>1.28661293493218</v>
      </c>
      <c r="D13" s="57">
        <f t="shared" si="2"/>
        <v>-0.21576939381093685</v>
      </c>
      <c r="E13" s="57">
        <f t="shared" si="2"/>
        <v>7.1306558614388435E-3</v>
      </c>
      <c r="F13" s="57">
        <f t="shared" si="2"/>
        <v>6.4794134783453097E-2</v>
      </c>
      <c r="G13" s="57">
        <f t="shared" si="2"/>
        <v>-8.6795038222991491E-2</v>
      </c>
      <c r="H13" s="57">
        <f t="shared" si="2"/>
        <v>0.14583424543583906</v>
      </c>
      <c r="I13" s="57">
        <f t="shared" si="2"/>
        <v>0.11716766078072403</v>
      </c>
      <c r="J13" s="57">
        <f t="shared" si="2"/>
        <v>0.44192887905674144</v>
      </c>
      <c r="K13" s="57">
        <f t="shared" si="2"/>
        <v>0.23241351460492665</v>
      </c>
      <c r="L13" s="57">
        <f t="shared" si="2"/>
        <v>0.23598143598143598</v>
      </c>
      <c r="M13" s="57">
        <f t="shared" si="2"/>
        <v>-7.7158034528552452E-2</v>
      </c>
    </row>
    <row r="14" spans="1:14">
      <c r="B14" s="84" t="s">
        <v>21</v>
      </c>
      <c r="C14" s="84"/>
      <c r="D14" s="84"/>
      <c r="E14" s="79"/>
      <c r="F14" s="79"/>
      <c r="G14" s="79"/>
      <c r="H14" s="79"/>
      <c r="I14" s="79"/>
      <c r="J14" s="79"/>
      <c r="K14" s="79"/>
      <c r="L14" s="79"/>
      <c r="M14" s="79"/>
    </row>
    <row r="15" spans="1:14">
      <c r="A15" s="36"/>
      <c r="B15" s="4" t="s">
        <v>3</v>
      </c>
      <c r="C15" s="4" t="s">
        <v>4</v>
      </c>
      <c r="D15" s="4" t="s">
        <v>5</v>
      </c>
      <c r="E15" s="4" t="s">
        <v>6</v>
      </c>
      <c r="F15" s="4" t="s">
        <v>7</v>
      </c>
      <c r="G15" s="4" t="s">
        <v>8</v>
      </c>
      <c r="H15" s="4" t="s">
        <v>9</v>
      </c>
      <c r="I15" s="4" t="s">
        <v>10</v>
      </c>
      <c r="J15" s="4" t="s">
        <v>11</v>
      </c>
      <c r="K15" s="4" t="s">
        <v>12</v>
      </c>
      <c r="L15" s="4" t="s">
        <v>13</v>
      </c>
      <c r="M15" s="4" t="s">
        <v>14</v>
      </c>
    </row>
    <row r="16" spans="1:14">
      <c r="A16" s="38" t="s">
        <v>15</v>
      </c>
      <c r="B16" s="12">
        <v>39613</v>
      </c>
      <c r="C16" s="12">
        <v>22987</v>
      </c>
      <c r="D16" s="12">
        <v>37802</v>
      </c>
      <c r="E16" s="12">
        <v>26145</v>
      </c>
      <c r="F16" s="12">
        <v>22167</v>
      </c>
      <c r="G16" s="12">
        <v>23682</v>
      </c>
      <c r="H16" s="12">
        <v>24134</v>
      </c>
      <c r="I16" s="12">
        <v>23312</v>
      </c>
      <c r="J16" s="12">
        <v>25394</v>
      </c>
      <c r="K16" s="12">
        <v>18413</v>
      </c>
      <c r="L16" s="12">
        <v>19955</v>
      </c>
      <c r="M16" s="50">
        <v>21132</v>
      </c>
      <c r="N16" s="47"/>
    </row>
    <row r="17" spans="1:14" ht="18" thickBot="1">
      <c r="A17" s="41" t="s">
        <v>16</v>
      </c>
      <c r="B17" s="11">
        <v>27310</v>
      </c>
      <c r="C17" s="11">
        <v>15956</v>
      </c>
      <c r="D17" s="11">
        <v>26273</v>
      </c>
      <c r="E17" s="11">
        <v>19495</v>
      </c>
      <c r="F17" s="11">
        <v>15641</v>
      </c>
      <c r="G17" s="11">
        <v>20070</v>
      </c>
      <c r="H17" s="11">
        <v>21254</v>
      </c>
      <c r="I17" s="11">
        <v>23897</v>
      </c>
      <c r="J17" s="11">
        <v>26223</v>
      </c>
      <c r="K17" s="11">
        <v>21918</v>
      </c>
      <c r="L17" s="11">
        <v>21087</v>
      </c>
      <c r="M17" s="17">
        <v>21041</v>
      </c>
      <c r="N17" s="47"/>
    </row>
    <row r="18" spans="1:14" ht="18.75" thickTop="1" thickBot="1">
      <c r="A18" s="49" t="s">
        <v>29</v>
      </c>
      <c r="B18" s="18">
        <f>(B17+B16)</f>
        <v>66923</v>
      </c>
      <c r="C18" s="18">
        <f>(C17+C16)</f>
        <v>38943</v>
      </c>
      <c r="D18" s="18">
        <f t="shared" ref="D18:L18" si="3">D16+D17</f>
        <v>64075</v>
      </c>
      <c r="E18" s="18">
        <f t="shared" si="3"/>
        <v>45640</v>
      </c>
      <c r="F18" s="18">
        <f t="shared" si="3"/>
        <v>37808</v>
      </c>
      <c r="G18" s="18">
        <f t="shared" si="3"/>
        <v>43752</v>
      </c>
      <c r="H18" s="18">
        <f t="shared" si="3"/>
        <v>45388</v>
      </c>
      <c r="I18" s="18">
        <f t="shared" si="3"/>
        <v>47209</v>
      </c>
      <c r="J18" s="18">
        <f t="shared" si="3"/>
        <v>51617</v>
      </c>
      <c r="K18" s="18">
        <f t="shared" si="3"/>
        <v>40331</v>
      </c>
      <c r="L18" s="18">
        <f t="shared" si="3"/>
        <v>41042</v>
      </c>
      <c r="M18" s="18">
        <f>M16+M17</f>
        <v>42173</v>
      </c>
      <c r="N18" s="44"/>
    </row>
    <row r="19" spans="1:14">
      <c r="A19" s="48" t="s">
        <v>20</v>
      </c>
      <c r="B19" s="56">
        <f t="shared" ref="B19:K19" si="4">(B18-B12)/B12</f>
        <v>0.22461938222807787</v>
      </c>
      <c r="C19" s="56">
        <f t="shared" si="4"/>
        <v>-0.44201341127922972</v>
      </c>
      <c r="D19" s="57">
        <f t="shared" si="4"/>
        <v>0.64929214929214929</v>
      </c>
      <c r="E19" s="57">
        <f t="shared" si="4"/>
        <v>-9.9891529434966972E-2</v>
      </c>
      <c r="F19" s="57">
        <f t="shared" si="4"/>
        <v>-0.13800414947219625</v>
      </c>
      <c r="G19" s="57">
        <f t="shared" si="4"/>
        <v>-0.13618953603158934</v>
      </c>
      <c r="H19" s="57">
        <f t="shared" si="4"/>
        <v>-0.13289011156961639</v>
      </c>
      <c r="I19" s="57">
        <f t="shared" si="4"/>
        <v>-0.16813800637874224</v>
      </c>
      <c r="J19" s="57">
        <f t="shared" si="4"/>
        <v>-0.15753480552971325</v>
      </c>
      <c r="K19" s="57">
        <f t="shared" si="4"/>
        <v>-0.11898728646948316</v>
      </c>
      <c r="L19" s="57">
        <f>(L18-L12)/L12</f>
        <v>-9.3475283827362282E-2</v>
      </c>
      <c r="M19" s="57">
        <f>(M18-M12)/M12</f>
        <v>-0.13300988837037189</v>
      </c>
    </row>
    <row r="20" spans="1:14">
      <c r="B20" s="84" t="s">
        <v>64</v>
      </c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</row>
    <row r="21" spans="1:14">
      <c r="A21" s="29"/>
      <c r="B21" s="4" t="s">
        <v>3</v>
      </c>
      <c r="C21" s="15" t="s">
        <v>4</v>
      </c>
      <c r="D21" s="4" t="s">
        <v>5</v>
      </c>
      <c r="E21" s="4" t="s">
        <v>6</v>
      </c>
      <c r="F21" s="4" t="s">
        <v>7</v>
      </c>
      <c r="G21" s="4" t="s">
        <v>8</v>
      </c>
      <c r="H21" s="4" t="s">
        <v>9</v>
      </c>
      <c r="I21" s="4" t="s">
        <v>10</v>
      </c>
      <c r="J21" s="4" t="s">
        <v>33</v>
      </c>
      <c r="K21" s="4" t="s">
        <v>34</v>
      </c>
      <c r="L21" s="4" t="s">
        <v>35</v>
      </c>
      <c r="M21" s="4" t="s">
        <v>14</v>
      </c>
    </row>
    <row r="22" spans="1:14">
      <c r="A22" s="51" t="s">
        <v>15</v>
      </c>
      <c r="B22" s="20">
        <v>47393.599000000002</v>
      </c>
      <c r="C22" s="21">
        <v>9893.6620000000003</v>
      </c>
      <c r="D22" s="12">
        <v>26402</v>
      </c>
      <c r="E22" s="12">
        <v>15026</v>
      </c>
      <c r="F22" s="12">
        <v>13910</v>
      </c>
      <c r="G22" s="12">
        <v>18786.187999999998</v>
      </c>
      <c r="H22" s="12">
        <v>21329.458999999999</v>
      </c>
      <c r="I22" s="12">
        <v>23743.079000000002</v>
      </c>
      <c r="J22" s="12">
        <v>24899</v>
      </c>
      <c r="K22" s="12">
        <v>22348</v>
      </c>
      <c r="L22" s="12">
        <v>19683</v>
      </c>
      <c r="M22" s="26">
        <v>26297.776000000002</v>
      </c>
    </row>
    <row r="23" spans="1:14" ht="18" thickBot="1">
      <c r="A23" s="51" t="s">
        <v>16</v>
      </c>
      <c r="B23" s="22">
        <v>30079.434000000001</v>
      </c>
      <c r="C23" s="23">
        <v>6446.9059999999999</v>
      </c>
      <c r="D23" s="11">
        <v>15252</v>
      </c>
      <c r="E23" s="11">
        <v>11648</v>
      </c>
      <c r="F23" s="11">
        <v>16394</v>
      </c>
      <c r="G23" s="11">
        <v>22047.044999999998</v>
      </c>
      <c r="H23" s="11">
        <v>23804.014999999999</v>
      </c>
      <c r="I23" s="11">
        <v>24844.105</v>
      </c>
      <c r="J23" s="11">
        <v>24415</v>
      </c>
      <c r="K23" s="11">
        <v>24195</v>
      </c>
      <c r="L23" s="11">
        <v>21911</v>
      </c>
      <c r="M23" s="22">
        <v>20487.615000000002</v>
      </c>
    </row>
    <row r="24" spans="1:14" ht="18.75" thickTop="1" thickBot="1">
      <c r="A24" s="51" t="s">
        <v>69</v>
      </c>
      <c r="B24" s="18">
        <f>(B23+B22)</f>
        <v>77473.032999999996</v>
      </c>
      <c r="C24" s="18">
        <f>(C23+C22)</f>
        <v>16340.567999999999</v>
      </c>
      <c r="D24" s="18">
        <f t="shared" ref="D24:L24" si="5">D22+D23</f>
        <v>41654</v>
      </c>
      <c r="E24" s="18">
        <f t="shared" si="5"/>
        <v>26674</v>
      </c>
      <c r="F24" s="18">
        <f t="shared" si="5"/>
        <v>30304</v>
      </c>
      <c r="G24" s="18">
        <f t="shared" si="5"/>
        <v>40833.232999999993</v>
      </c>
      <c r="H24" s="18">
        <f t="shared" si="5"/>
        <v>45133.474000000002</v>
      </c>
      <c r="I24" s="18">
        <f t="shared" si="5"/>
        <v>48587.184000000001</v>
      </c>
      <c r="J24" s="18">
        <f t="shared" si="5"/>
        <v>49314</v>
      </c>
      <c r="K24" s="18">
        <f t="shared" si="5"/>
        <v>46543</v>
      </c>
      <c r="L24" s="18">
        <f t="shared" si="5"/>
        <v>41594</v>
      </c>
      <c r="M24" s="18">
        <f>M22+M23</f>
        <v>46785.391000000003</v>
      </c>
    </row>
    <row r="25" spans="1:14">
      <c r="A25" s="48" t="s">
        <v>20</v>
      </c>
      <c r="B25" s="56">
        <f>(B24-B18)/B18</f>
        <v>0.15764435246477287</v>
      </c>
      <c r="C25" s="56">
        <f>(C24-C18)/C18</f>
        <v>-0.58039781218704267</v>
      </c>
      <c r="D25" s="57">
        <f t="shared" ref="D25:K25" si="6">(D24-D18)/D18</f>
        <v>-0.3499180647678502</v>
      </c>
      <c r="E25" s="57">
        <f t="shared" si="6"/>
        <v>-0.41555652936021037</v>
      </c>
      <c r="F25" s="57">
        <f t="shared" si="6"/>
        <v>-0.19847651290732121</v>
      </c>
      <c r="G25" s="57">
        <f t="shared" si="6"/>
        <v>-6.6711624611446502E-2</v>
      </c>
      <c r="H25" s="57">
        <f t="shared" si="6"/>
        <v>-5.6077817925442412E-3</v>
      </c>
      <c r="I25" s="57">
        <f t="shared" si="6"/>
        <v>2.9193247050350594E-2</v>
      </c>
      <c r="J25" s="57">
        <f t="shared" si="6"/>
        <v>-4.4617083518995682E-2</v>
      </c>
      <c r="K25" s="57">
        <f t="shared" si="6"/>
        <v>0.15402543948823486</v>
      </c>
      <c r="L25" s="57">
        <f>(L24-L18)/L18</f>
        <v>1.3449636957263292E-2</v>
      </c>
      <c r="M25" s="57">
        <f>(M24-M18)/M18</f>
        <v>0.10936833993313265</v>
      </c>
    </row>
    <row r="26" spans="1:14">
      <c r="A26" s="24"/>
      <c r="B26" s="84" t="s">
        <v>70</v>
      </c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</row>
    <row r="27" spans="1:14">
      <c r="A27" s="19"/>
      <c r="B27" s="4" t="s">
        <v>3</v>
      </c>
      <c r="C27" s="15" t="s">
        <v>4</v>
      </c>
      <c r="D27" s="4" t="s">
        <v>39</v>
      </c>
      <c r="E27" s="4" t="s">
        <v>6</v>
      </c>
      <c r="F27" s="4" t="s">
        <v>7</v>
      </c>
      <c r="G27" s="4" t="s">
        <v>8</v>
      </c>
      <c r="H27" s="4" t="s">
        <v>9</v>
      </c>
      <c r="I27" s="4" t="s">
        <v>10</v>
      </c>
      <c r="J27" s="4" t="s">
        <v>33</v>
      </c>
      <c r="K27" s="4" t="s">
        <v>12</v>
      </c>
      <c r="L27" s="4" t="s">
        <v>13</v>
      </c>
      <c r="M27" s="4" t="s">
        <v>47</v>
      </c>
    </row>
    <row r="28" spans="1:14">
      <c r="A28" s="5" t="s">
        <v>15</v>
      </c>
      <c r="B28" s="6">
        <v>41831</v>
      </c>
      <c r="C28" s="25">
        <v>49708</v>
      </c>
      <c r="D28" s="26">
        <v>30177.213</v>
      </c>
      <c r="E28" s="26">
        <v>28348.082999999999</v>
      </c>
      <c r="F28" s="26">
        <v>30701.527999999998</v>
      </c>
      <c r="G28" s="26">
        <v>24522.896000000001</v>
      </c>
      <c r="H28" s="26">
        <v>31371.983</v>
      </c>
      <c r="I28" s="6">
        <v>26103.498</v>
      </c>
      <c r="J28" s="6">
        <v>32663.97</v>
      </c>
      <c r="K28" s="6">
        <v>30250.602999999999</v>
      </c>
      <c r="L28" s="6">
        <v>26195.218000000001</v>
      </c>
      <c r="M28" s="6">
        <v>42996.641000000003</v>
      </c>
    </row>
    <row r="29" spans="1:14" ht="18" thickBot="1">
      <c r="A29" s="10" t="s">
        <v>16</v>
      </c>
      <c r="B29" s="11">
        <v>22866</v>
      </c>
      <c r="C29" s="27">
        <v>30162</v>
      </c>
      <c r="D29" s="22">
        <v>16986.455000000002</v>
      </c>
      <c r="E29" s="22">
        <v>16155.004000000001</v>
      </c>
      <c r="F29" s="22">
        <v>20326.154999999999</v>
      </c>
      <c r="G29" s="22">
        <v>18978.685000000001</v>
      </c>
      <c r="H29" s="22">
        <v>26346.714</v>
      </c>
      <c r="I29" s="11">
        <v>26799.237000000001</v>
      </c>
      <c r="J29" s="11">
        <v>28955.027999999998</v>
      </c>
      <c r="K29" s="11">
        <v>28613.362000000001</v>
      </c>
      <c r="L29" s="11">
        <v>20583.224999999999</v>
      </c>
      <c r="M29" s="11">
        <v>27444.789000000001</v>
      </c>
    </row>
    <row r="30" spans="1:14" ht="18.75" thickTop="1" thickBot="1">
      <c r="A30" s="13" t="s">
        <v>43</v>
      </c>
      <c r="B30" s="18">
        <f>(B29+B28)</f>
        <v>64697</v>
      </c>
      <c r="C30" s="18">
        <f>(C29+C28)</f>
        <v>79870</v>
      </c>
      <c r="D30" s="52">
        <f t="shared" ref="D30:L30" si="7">D28+D29</f>
        <v>47163.668000000005</v>
      </c>
      <c r="E30" s="18">
        <f t="shared" si="7"/>
        <v>44503.087</v>
      </c>
      <c r="F30" s="18">
        <f t="shared" si="7"/>
        <v>51027.682999999997</v>
      </c>
      <c r="G30" s="18">
        <f t="shared" si="7"/>
        <v>43501.581000000006</v>
      </c>
      <c r="H30" s="18">
        <f t="shared" si="7"/>
        <v>57718.697</v>
      </c>
      <c r="I30" s="18">
        <f t="shared" si="7"/>
        <v>52902.735000000001</v>
      </c>
      <c r="J30" s="18">
        <f t="shared" si="7"/>
        <v>61618.998</v>
      </c>
      <c r="K30" s="18">
        <f t="shared" si="7"/>
        <v>58863.964999999997</v>
      </c>
      <c r="L30" s="18">
        <f t="shared" si="7"/>
        <v>46778.442999999999</v>
      </c>
      <c r="M30" s="18">
        <f>M28+M29</f>
        <v>70441.430000000008</v>
      </c>
    </row>
    <row r="31" spans="1:14">
      <c r="A31" s="8" t="s">
        <v>20</v>
      </c>
      <c r="B31" s="56">
        <f t="shared" ref="B31:I31" si="8">(B30-B24)/B24</f>
        <v>-0.16490942080452686</v>
      </c>
      <c r="C31" s="56">
        <f t="shared" si="8"/>
        <v>3.8878349883553622</v>
      </c>
      <c r="D31" s="57">
        <f t="shared" si="8"/>
        <v>0.13227224276179972</v>
      </c>
      <c r="E31" s="57">
        <f t="shared" si="8"/>
        <v>0.66840695058858812</v>
      </c>
      <c r="F31" s="57">
        <f t="shared" si="8"/>
        <v>0.68385965549102423</v>
      </c>
      <c r="G31" s="57">
        <f t="shared" si="8"/>
        <v>6.5347458527224941E-2</v>
      </c>
      <c r="H31" s="57">
        <f t="shared" si="8"/>
        <v>0.27884454451700302</v>
      </c>
      <c r="I31" s="56">
        <f t="shared" si="8"/>
        <v>8.8820768044511472E-2</v>
      </c>
      <c r="J31" s="56">
        <f>(J30-J24)/J24</f>
        <v>0.24952342134079572</v>
      </c>
      <c r="K31" s="56">
        <f>(K30-K24)/K24</f>
        <v>0.26472219238123879</v>
      </c>
      <c r="L31" s="56">
        <f>(L30-L24)/L24</f>
        <v>0.12464401115545509</v>
      </c>
      <c r="M31" s="56">
        <f>(M30-M24)/M24</f>
        <v>0.5056287549248013</v>
      </c>
    </row>
    <row r="32" spans="1:14">
      <c r="A32" s="24"/>
      <c r="B32" s="84" t="s">
        <v>71</v>
      </c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</row>
    <row r="33" spans="1:13">
      <c r="A33" s="19"/>
      <c r="B33" s="4" t="s">
        <v>3</v>
      </c>
      <c r="C33" s="15" t="s">
        <v>4</v>
      </c>
      <c r="D33" s="4" t="s">
        <v>39</v>
      </c>
      <c r="E33" s="4" t="s">
        <v>6</v>
      </c>
      <c r="F33" s="4" t="s">
        <v>7</v>
      </c>
      <c r="G33" s="4" t="s">
        <v>8</v>
      </c>
      <c r="H33" s="4" t="s">
        <v>9</v>
      </c>
      <c r="I33" s="4" t="s">
        <v>10</v>
      </c>
      <c r="J33" s="4" t="s">
        <v>33</v>
      </c>
      <c r="K33" s="4" t="s">
        <v>12</v>
      </c>
      <c r="L33" s="4" t="s">
        <v>13</v>
      </c>
      <c r="M33" s="4" t="s">
        <v>53</v>
      </c>
    </row>
    <row r="34" spans="1:13">
      <c r="A34" s="5" t="s">
        <v>15</v>
      </c>
      <c r="B34" s="6">
        <v>58476.665000000001</v>
      </c>
      <c r="C34" s="6">
        <v>28946.876</v>
      </c>
      <c r="D34" s="6">
        <v>30250.427</v>
      </c>
      <c r="E34" s="6">
        <v>23213.634999999998</v>
      </c>
      <c r="F34" s="6">
        <v>33241.307000000001</v>
      </c>
      <c r="G34" s="6">
        <v>25408.456999999999</v>
      </c>
      <c r="H34" s="6">
        <v>32381.683000000001</v>
      </c>
      <c r="I34" s="6">
        <v>30137.683000000001</v>
      </c>
      <c r="J34" s="6">
        <v>31917.777999999998</v>
      </c>
      <c r="K34" s="6">
        <v>24130.125</v>
      </c>
      <c r="L34" s="6">
        <v>24398.356</v>
      </c>
      <c r="M34" s="6">
        <v>27074.772000000001</v>
      </c>
    </row>
    <row r="35" spans="1:13" ht="18" thickBot="1">
      <c r="A35" s="10" t="s">
        <v>16</v>
      </c>
      <c r="B35" s="11">
        <v>35053.887000000002</v>
      </c>
      <c r="C35" s="11">
        <v>19899.132000000001</v>
      </c>
      <c r="D35" s="11">
        <v>19201.755000000001</v>
      </c>
      <c r="E35" s="11">
        <v>16954.248</v>
      </c>
      <c r="F35" s="11">
        <v>21269.439999999999</v>
      </c>
      <c r="G35" s="11">
        <v>23719.137999999999</v>
      </c>
      <c r="H35" s="11">
        <v>30006.531999999999</v>
      </c>
      <c r="I35" s="11">
        <v>34137.794999999998</v>
      </c>
      <c r="J35" s="11">
        <v>32440.736000000001</v>
      </c>
      <c r="K35" s="11">
        <v>23727.733</v>
      </c>
      <c r="L35" s="11">
        <v>21029.974999999999</v>
      </c>
      <c r="M35" s="11">
        <v>20236.486000000001</v>
      </c>
    </row>
    <row r="36" spans="1:13" ht="18.75" thickTop="1" thickBot="1">
      <c r="A36" s="13" t="s">
        <v>52</v>
      </c>
      <c r="B36" s="18">
        <f>SUM(B34:B35)</f>
        <v>93530.551999999996</v>
      </c>
      <c r="C36" s="18">
        <f>SUM(C34:C35)</f>
        <v>48846.008000000002</v>
      </c>
      <c r="D36" s="18">
        <v>49452.182000000001</v>
      </c>
      <c r="E36" s="18">
        <v>40167.883000000002</v>
      </c>
      <c r="F36" s="18">
        <f>F34+F35</f>
        <v>54510.747000000003</v>
      </c>
      <c r="G36" s="18">
        <f t="shared" ref="G36:I36" si="9">G34+G35</f>
        <v>49127.595000000001</v>
      </c>
      <c r="H36" s="18">
        <f t="shared" si="9"/>
        <v>62388.214999999997</v>
      </c>
      <c r="I36" s="18">
        <f t="shared" si="9"/>
        <v>64275.478000000003</v>
      </c>
      <c r="J36" s="18">
        <f t="shared" ref="J36:L36" si="10">J34+J35</f>
        <v>64358.513999999996</v>
      </c>
      <c r="K36" s="18">
        <f t="shared" si="10"/>
        <v>47857.858</v>
      </c>
      <c r="L36" s="18">
        <f t="shared" si="10"/>
        <v>45428.330999999998</v>
      </c>
      <c r="M36" s="18">
        <f t="shared" ref="M36" si="11">M34+M35</f>
        <v>47311.258000000002</v>
      </c>
    </row>
    <row r="37" spans="1:13">
      <c r="A37" s="8" t="s">
        <v>20</v>
      </c>
      <c r="B37" s="56">
        <f>(B36-B30)/B30</f>
        <v>0.44567061842125594</v>
      </c>
      <c r="C37" s="56">
        <f>(C36-C30)/C30</f>
        <v>-0.38843110053837482</v>
      </c>
      <c r="D37" s="56">
        <f t="shared" ref="D37:M37" si="12">D36/D30-1</f>
        <v>4.8522816333962826E-2</v>
      </c>
      <c r="E37" s="56">
        <f t="shared" si="12"/>
        <v>-9.7413556951678415E-2</v>
      </c>
      <c r="F37" s="56">
        <f t="shared" si="12"/>
        <v>6.8258321664340649E-2</v>
      </c>
      <c r="G37" s="56">
        <f t="shared" si="12"/>
        <v>0.12932895473385186</v>
      </c>
      <c r="H37" s="56">
        <f t="shared" si="12"/>
        <v>8.0901306555828834E-2</v>
      </c>
      <c r="I37" s="56">
        <f t="shared" si="12"/>
        <v>0.21497457551107702</v>
      </c>
      <c r="J37" s="56">
        <f t="shared" si="12"/>
        <v>4.4458950793065499E-2</v>
      </c>
      <c r="K37" s="56">
        <f t="shared" si="12"/>
        <v>-0.1869752912499183</v>
      </c>
      <c r="L37" s="56">
        <f t="shared" si="12"/>
        <v>-2.8861841340037775E-2</v>
      </c>
      <c r="M37" s="56">
        <f t="shared" si="12"/>
        <v>-0.32836034135025371</v>
      </c>
    </row>
    <row r="38" spans="1:13">
      <c r="A38" s="31"/>
      <c r="B38" s="80" t="s">
        <v>57</v>
      </c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</row>
    <row r="39" spans="1:13">
      <c r="A39" s="29"/>
      <c r="B39" s="4" t="s">
        <v>3</v>
      </c>
      <c r="C39" s="15" t="s">
        <v>4</v>
      </c>
      <c r="D39" s="4" t="s">
        <v>39</v>
      </c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33</v>
      </c>
      <c r="K39" s="4" t="s">
        <v>12</v>
      </c>
      <c r="L39" s="4" t="s">
        <v>13</v>
      </c>
      <c r="M39" s="4" t="s">
        <v>47</v>
      </c>
    </row>
    <row r="40" spans="1:13">
      <c r="A40" s="5" t="s">
        <v>15</v>
      </c>
      <c r="B40" s="6">
        <v>56200.201000000001</v>
      </c>
      <c r="C40" s="6">
        <v>13967.279</v>
      </c>
      <c r="D40" s="6">
        <v>36613.194000000003</v>
      </c>
      <c r="E40" s="6">
        <v>29308.456999999999</v>
      </c>
      <c r="F40" s="6">
        <v>22228.083999999999</v>
      </c>
      <c r="G40" s="6">
        <v>26250.627</v>
      </c>
      <c r="H40" s="6">
        <v>29180.771000000001</v>
      </c>
      <c r="I40" s="6">
        <v>25447.887999999999</v>
      </c>
      <c r="J40" s="6">
        <v>29628.183000000001</v>
      </c>
      <c r="K40" s="6">
        <v>17424.541000000001</v>
      </c>
      <c r="L40" s="6">
        <v>22026.356</v>
      </c>
      <c r="M40" s="6">
        <v>30382.735000000001</v>
      </c>
    </row>
    <row r="41" spans="1:13" ht="18" thickBot="1">
      <c r="A41" s="10" t="s">
        <v>16</v>
      </c>
      <c r="B41" s="11">
        <v>38711.014999999999</v>
      </c>
      <c r="C41" s="11">
        <v>10538.218999999999</v>
      </c>
      <c r="D41" s="11">
        <v>24475.625</v>
      </c>
      <c r="E41" s="11">
        <v>22046.733</v>
      </c>
      <c r="F41" s="11">
        <v>16509.23</v>
      </c>
      <c r="G41" s="11">
        <v>25101.116999999998</v>
      </c>
      <c r="H41" s="11">
        <v>30313.273000000001</v>
      </c>
      <c r="I41" s="11">
        <v>26084.617999999999</v>
      </c>
      <c r="J41" s="11">
        <v>27789.687000000002</v>
      </c>
      <c r="K41" s="11">
        <v>17911.366999999998</v>
      </c>
      <c r="L41" s="11">
        <v>19189.714</v>
      </c>
      <c r="M41" s="11">
        <v>22206.956999999999</v>
      </c>
    </row>
    <row r="42" spans="1:13" ht="18.75" thickTop="1" thickBot="1">
      <c r="A42" s="13" t="s">
        <v>58</v>
      </c>
      <c r="B42" s="18">
        <f t="shared" ref="B42:K42" si="13">B40+B41</f>
        <v>94911.216</v>
      </c>
      <c r="C42" s="18">
        <f t="shared" si="13"/>
        <v>24505.498</v>
      </c>
      <c r="D42" s="18">
        <f t="shared" si="13"/>
        <v>61088.819000000003</v>
      </c>
      <c r="E42" s="18">
        <f t="shared" si="13"/>
        <v>51355.19</v>
      </c>
      <c r="F42" s="18">
        <f t="shared" si="13"/>
        <v>38737.313999999998</v>
      </c>
      <c r="G42" s="18">
        <f t="shared" si="13"/>
        <v>51351.743999999999</v>
      </c>
      <c r="H42" s="18">
        <f t="shared" si="13"/>
        <v>59494.044000000002</v>
      </c>
      <c r="I42" s="18">
        <f t="shared" si="13"/>
        <v>51532.505999999994</v>
      </c>
      <c r="J42" s="18">
        <f t="shared" si="13"/>
        <v>57417.87</v>
      </c>
      <c r="K42" s="18">
        <f t="shared" si="13"/>
        <v>35335.907999999996</v>
      </c>
      <c r="L42" s="18">
        <f>L40+L41</f>
        <v>41216.07</v>
      </c>
      <c r="M42" s="18">
        <f>M40+M41</f>
        <v>52589.691999999995</v>
      </c>
    </row>
    <row r="43" spans="1:13">
      <c r="A43" s="8" t="s">
        <v>20</v>
      </c>
      <c r="B43" s="56">
        <f t="shared" ref="B43:G43" si="14">(B42-B36)/B36</f>
        <v>1.4761636390214017E-2</v>
      </c>
      <c r="C43" s="56">
        <f t="shared" si="14"/>
        <v>-0.49831114141405375</v>
      </c>
      <c r="D43" s="56">
        <f t="shared" si="14"/>
        <v>0.23531089083187476</v>
      </c>
      <c r="E43" s="56">
        <f>(E42-E36)/E36</f>
        <v>0.27851373197835694</v>
      </c>
      <c r="F43" s="56">
        <f t="shared" si="14"/>
        <v>-0.28936372858731885</v>
      </c>
      <c r="G43" s="56">
        <f t="shared" si="14"/>
        <v>4.5272906194573491E-2</v>
      </c>
      <c r="H43" s="56">
        <f t="shared" ref="H43:K43" si="15">H42/H36-1</f>
        <v>-4.6389706773947492E-2</v>
      </c>
      <c r="I43" s="56">
        <f t="shared" si="15"/>
        <v>-0.19825557734475363</v>
      </c>
      <c r="J43" s="56">
        <f t="shared" si="15"/>
        <v>-0.10784344710009919</v>
      </c>
      <c r="K43" s="56">
        <f t="shared" si="15"/>
        <v>-0.26164877667529551</v>
      </c>
      <c r="L43" s="56">
        <f>L42/L36-1</f>
        <v>-9.2723217148347303E-2</v>
      </c>
      <c r="M43" s="56">
        <f>M42/M36-1</f>
        <v>0.11156824449690173</v>
      </c>
    </row>
    <row r="44" spans="1:13">
      <c r="A44" s="32"/>
      <c r="B44" s="80" t="s">
        <v>60</v>
      </c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</row>
    <row r="45" spans="1:13">
      <c r="A45" s="29"/>
      <c r="B45" s="4" t="s">
        <v>3</v>
      </c>
      <c r="C45" s="15" t="s">
        <v>4</v>
      </c>
      <c r="D45" s="4" t="s">
        <v>63</v>
      </c>
      <c r="E45" s="4" t="s">
        <v>41</v>
      </c>
      <c r="F45" s="4" t="s">
        <v>7</v>
      </c>
      <c r="G45" s="4" t="s">
        <v>8</v>
      </c>
      <c r="H45" s="4" t="s">
        <v>9</v>
      </c>
      <c r="I45" s="4" t="s">
        <v>10</v>
      </c>
      <c r="J45" s="4" t="s">
        <v>33</v>
      </c>
      <c r="K45" s="4" t="s">
        <v>12</v>
      </c>
      <c r="L45" s="4" t="s">
        <v>13</v>
      </c>
      <c r="M45" s="4" t="s">
        <v>47</v>
      </c>
    </row>
    <row r="46" spans="1:13">
      <c r="A46" s="5" t="s">
        <v>15</v>
      </c>
      <c r="B46" s="6">
        <v>38587.603999999999</v>
      </c>
      <c r="C46" s="6">
        <v>31714.324000000001</v>
      </c>
      <c r="D46" s="6">
        <v>27162.508000000002</v>
      </c>
      <c r="E46" s="6">
        <v>26757.416000000001</v>
      </c>
      <c r="F46" s="6">
        <v>23121.967000000001</v>
      </c>
      <c r="G46" s="6">
        <v>24511.559000000001</v>
      </c>
      <c r="H46" s="6">
        <v>24278.814999999999</v>
      </c>
      <c r="I46" s="6">
        <v>29231.373</v>
      </c>
      <c r="J46" s="6">
        <v>22517.294000000002</v>
      </c>
      <c r="K46" s="6">
        <v>26024.526000000002</v>
      </c>
      <c r="L46" s="6">
        <v>21052.047999999999</v>
      </c>
      <c r="M46" s="6">
        <v>34508.004000000001</v>
      </c>
    </row>
    <row r="47" spans="1:13" ht="18" thickBot="1">
      <c r="A47" s="10" t="s">
        <v>16</v>
      </c>
      <c r="B47" s="11">
        <v>27356.376</v>
      </c>
      <c r="C47" s="11">
        <v>19747.085999999999</v>
      </c>
      <c r="D47" s="11">
        <v>17965.633999999998</v>
      </c>
      <c r="E47" s="11">
        <v>15874.714</v>
      </c>
      <c r="F47" s="11">
        <v>17917.618999999999</v>
      </c>
      <c r="G47" s="11">
        <v>20413.928</v>
      </c>
      <c r="H47" s="11">
        <v>22413.200000000001</v>
      </c>
      <c r="I47" s="11">
        <v>26806.492999999999</v>
      </c>
      <c r="J47" s="11">
        <v>19673.59</v>
      </c>
      <c r="K47" s="11">
        <v>23198.866999999998</v>
      </c>
      <c r="L47" s="11">
        <v>19388.691999999999</v>
      </c>
      <c r="M47" s="11">
        <v>24445.744999999999</v>
      </c>
    </row>
    <row r="48" spans="1:13" ht="18.75" thickTop="1" thickBot="1">
      <c r="A48" s="13" t="s">
        <v>75</v>
      </c>
      <c r="B48" s="18">
        <f>B46+B47</f>
        <v>65943.98</v>
      </c>
      <c r="C48" s="18">
        <f>C46+C47</f>
        <v>51461.41</v>
      </c>
      <c r="D48" s="18">
        <f>D46+D47</f>
        <v>45128.142</v>
      </c>
      <c r="E48" s="18">
        <f t="shared" ref="E48:G48" si="16">E46+E47</f>
        <v>42632.130000000005</v>
      </c>
      <c r="F48" s="18">
        <f t="shared" si="16"/>
        <v>41039.585999999996</v>
      </c>
      <c r="G48" s="18">
        <f t="shared" si="16"/>
        <v>44925.487000000001</v>
      </c>
      <c r="H48" s="18">
        <f>H46+H47</f>
        <v>46692.014999999999</v>
      </c>
      <c r="I48" s="18">
        <f t="shared" ref="I48:K48" si="17">I46+I47</f>
        <v>56037.865999999995</v>
      </c>
      <c r="J48" s="18">
        <f t="shared" si="17"/>
        <v>42190.884000000005</v>
      </c>
      <c r="K48" s="18">
        <f t="shared" si="17"/>
        <v>49223.392999999996</v>
      </c>
      <c r="L48" s="18">
        <f>L46+L47</f>
        <v>40440.74</v>
      </c>
      <c r="M48" s="18">
        <f>M46+M47</f>
        <v>58953.748999999996</v>
      </c>
    </row>
    <row r="49" spans="1:13">
      <c r="A49" s="8" t="s">
        <v>20</v>
      </c>
      <c r="B49" s="57">
        <f>(B48-B42)/B42</f>
        <v>-0.30520350724407541</v>
      </c>
      <c r="C49" s="57">
        <f>(C48-C42)/C42</f>
        <v>1.0999944583864407</v>
      </c>
      <c r="D49" s="57">
        <f>(D48-D42)/D42</f>
        <v>-0.26127002062357768</v>
      </c>
      <c r="E49" s="57">
        <f>(E48-E42)/E42</f>
        <v>-0.16985741850044753</v>
      </c>
      <c r="F49" s="57">
        <f t="shared" ref="F49:G49" si="18">(F48-F42)/F42</f>
        <v>5.9432928158106094E-2</v>
      </c>
      <c r="G49" s="57">
        <f t="shared" si="18"/>
        <v>-0.12514194259887254</v>
      </c>
      <c r="H49" s="57">
        <f>H48/H42-1</f>
        <v>-0.21518169112861119</v>
      </c>
      <c r="I49" s="57">
        <f t="shared" ref="I49:K49" si="19">I48/I42-1</f>
        <v>8.7427535544263968E-2</v>
      </c>
      <c r="J49" s="57">
        <f t="shared" si="19"/>
        <v>-0.26519593987028767</v>
      </c>
      <c r="K49" s="57">
        <f t="shared" si="19"/>
        <v>0.39301339023182891</v>
      </c>
      <c r="L49" s="57">
        <f>L48/L42-1</f>
        <v>-1.8811351979943769E-2</v>
      </c>
      <c r="M49" s="57">
        <f>M48/M42-1</f>
        <v>0.12101339174985082</v>
      </c>
    </row>
    <row r="50" spans="1:13">
      <c r="A50" s="32"/>
      <c r="B50" s="80" t="s">
        <v>76</v>
      </c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80"/>
    </row>
    <row r="51" spans="1:13">
      <c r="A51" s="29"/>
      <c r="B51" s="4" t="s">
        <v>3</v>
      </c>
      <c r="C51" s="15" t="s">
        <v>4</v>
      </c>
      <c r="D51" s="4" t="s">
        <v>62</v>
      </c>
      <c r="E51" s="4" t="s">
        <v>41</v>
      </c>
      <c r="F51" s="4" t="s">
        <v>7</v>
      </c>
      <c r="G51" s="4" t="s">
        <v>8</v>
      </c>
      <c r="H51" s="4" t="s">
        <v>9</v>
      </c>
      <c r="I51" s="4" t="s">
        <v>10</v>
      </c>
      <c r="J51" s="4" t="s">
        <v>33</v>
      </c>
      <c r="K51" s="4" t="s">
        <v>12</v>
      </c>
      <c r="L51" s="4" t="s">
        <v>13</v>
      </c>
      <c r="M51" s="4" t="s">
        <v>47</v>
      </c>
    </row>
    <row r="52" spans="1:13">
      <c r="A52" s="5" t="s">
        <v>15</v>
      </c>
      <c r="B52" s="6">
        <v>43245.591</v>
      </c>
      <c r="C52" s="6">
        <v>22312.184000000001</v>
      </c>
      <c r="D52" s="6">
        <v>29547.764999999999</v>
      </c>
      <c r="E52" s="6">
        <v>28672.436000000002</v>
      </c>
      <c r="F52" s="6">
        <v>22693.21</v>
      </c>
      <c r="G52" s="6">
        <v>23040.471000000001</v>
      </c>
      <c r="H52" s="6">
        <v>23226.663</v>
      </c>
      <c r="I52" s="6">
        <v>24401.169000000002</v>
      </c>
      <c r="J52" s="6">
        <v>22608.196</v>
      </c>
      <c r="K52" s="6">
        <v>17790.062000000002</v>
      </c>
      <c r="L52" s="6">
        <v>25194.303</v>
      </c>
      <c r="M52" s="6">
        <v>33257.822999999997</v>
      </c>
    </row>
    <row r="53" spans="1:13" ht="18" thickBot="1">
      <c r="A53" s="10" t="s">
        <v>16</v>
      </c>
      <c r="B53" s="11">
        <v>29065.264999999999</v>
      </c>
      <c r="C53" s="11">
        <v>17389.123</v>
      </c>
      <c r="D53" s="11">
        <v>16838.109</v>
      </c>
      <c r="E53" s="11">
        <v>17577.555</v>
      </c>
      <c r="F53" s="11">
        <v>17483.407999999999</v>
      </c>
      <c r="G53" s="11">
        <v>21020.251</v>
      </c>
      <c r="H53" s="11">
        <v>24000.669000000002</v>
      </c>
      <c r="I53" s="11">
        <v>22454.876</v>
      </c>
      <c r="J53" s="11">
        <v>24197.651000000002</v>
      </c>
      <c r="K53" s="11">
        <v>17143.998</v>
      </c>
      <c r="L53" s="11">
        <v>22175.473999999998</v>
      </c>
      <c r="M53" s="11">
        <v>22714.758000000002</v>
      </c>
    </row>
    <row r="54" spans="1:13" ht="18.75" thickTop="1" thickBot="1">
      <c r="A54" s="13" t="s">
        <v>78</v>
      </c>
      <c r="B54" s="18">
        <f>B52+B53</f>
        <v>72310.856</v>
      </c>
      <c r="C54" s="18">
        <f t="shared" ref="C54:M54" si="20">C52+C53</f>
        <v>39701.307000000001</v>
      </c>
      <c r="D54" s="18">
        <f t="shared" si="20"/>
        <v>46385.873999999996</v>
      </c>
      <c r="E54" s="18">
        <f t="shared" si="20"/>
        <v>46249.991000000002</v>
      </c>
      <c r="F54" s="18">
        <f t="shared" si="20"/>
        <v>40176.618000000002</v>
      </c>
      <c r="G54" s="18">
        <f t="shared" si="20"/>
        <v>44060.722000000002</v>
      </c>
      <c r="H54" s="18">
        <f t="shared" si="20"/>
        <v>47227.332000000002</v>
      </c>
      <c r="I54" s="18">
        <f t="shared" si="20"/>
        <v>46856.044999999998</v>
      </c>
      <c r="J54" s="18">
        <f t="shared" si="20"/>
        <v>46805.847000000002</v>
      </c>
      <c r="K54" s="18">
        <f t="shared" si="20"/>
        <v>34934.06</v>
      </c>
      <c r="L54" s="18">
        <f t="shared" si="20"/>
        <v>47369.777000000002</v>
      </c>
      <c r="M54" s="18">
        <f t="shared" si="20"/>
        <v>55972.580999999998</v>
      </c>
    </row>
    <row r="55" spans="1:13">
      <c r="A55" s="8" t="s">
        <v>20</v>
      </c>
      <c r="B55" s="57">
        <f>(B54-B48)/B48</f>
        <v>9.6549768454982615E-2</v>
      </c>
      <c r="C55" s="57">
        <f t="shared" ref="C55:M55" si="21">(C54-C48)/C48</f>
        <v>-0.22852275131987254</v>
      </c>
      <c r="D55" s="57">
        <f t="shared" si="21"/>
        <v>2.7870236713933322E-2</v>
      </c>
      <c r="E55" s="57">
        <f t="shared" si="21"/>
        <v>8.4862309248916176E-2</v>
      </c>
      <c r="F55" s="57">
        <f t="shared" si="21"/>
        <v>-2.1027697501626686E-2</v>
      </c>
      <c r="G55" s="57">
        <f t="shared" si="21"/>
        <v>-1.9248873139650093E-2</v>
      </c>
      <c r="H55" s="57">
        <f t="shared" si="21"/>
        <v>1.1464851109981069E-2</v>
      </c>
      <c r="I55" s="57">
        <f t="shared" si="21"/>
        <v>-0.16385029722580793</v>
      </c>
      <c r="J55" s="57">
        <f t="shared" si="21"/>
        <v>0.10938294158520109</v>
      </c>
      <c r="K55" s="57">
        <f t="shared" si="21"/>
        <v>-0.29029557145725404</v>
      </c>
      <c r="L55" s="57">
        <f t="shared" si="21"/>
        <v>0.1713380368410668</v>
      </c>
      <c r="M55" s="57">
        <f t="shared" si="21"/>
        <v>-5.0567912144145369E-2</v>
      </c>
    </row>
    <row r="57" spans="1:13">
      <c r="A57" s="1" t="s">
        <v>25</v>
      </c>
    </row>
    <row r="58" spans="1:13">
      <c r="A58" s="69">
        <v>1000</v>
      </c>
      <c r="B58" s="44"/>
      <c r="J58" s="2"/>
      <c r="K58" s="2"/>
    </row>
    <row r="59" spans="1:13">
      <c r="B59" s="61"/>
      <c r="C59" s="62" t="s">
        <v>80</v>
      </c>
      <c r="D59" s="63" t="s">
        <v>55</v>
      </c>
      <c r="E59" s="2"/>
      <c r="F59" s="61"/>
      <c r="G59" s="62" t="s">
        <v>83</v>
      </c>
      <c r="H59" s="63" t="s">
        <v>55</v>
      </c>
      <c r="J59" s="2"/>
      <c r="K59" s="2"/>
      <c r="L59" s="44"/>
      <c r="M59" s="45"/>
    </row>
    <row r="60" spans="1:13">
      <c r="B60" s="89">
        <v>2025</v>
      </c>
      <c r="C60" s="90">
        <f>SUM(B54:M54)</f>
        <v>568051.01</v>
      </c>
      <c r="D60" s="91">
        <f>C60*10^-5</f>
        <v>5.6805101000000002</v>
      </c>
      <c r="E60" s="92"/>
      <c r="F60" s="89">
        <v>2025</v>
      </c>
      <c r="G60" s="90">
        <f>SUM(B54:J54)</f>
        <v>429774.592</v>
      </c>
      <c r="H60" s="91">
        <f>G60*10^-5</f>
        <v>4.2977459200000006</v>
      </c>
      <c r="J60" s="2"/>
      <c r="K60" s="2"/>
      <c r="L60" s="44"/>
      <c r="M60" s="45"/>
    </row>
    <row r="61" spans="1:13" ht="18" thickBot="1">
      <c r="B61" s="64">
        <v>2024</v>
      </c>
      <c r="C61" s="60">
        <f>SUM(B48:M48)</f>
        <v>584669.38199999998</v>
      </c>
      <c r="D61" s="65">
        <f>C61*10^-5</f>
        <v>5.8466938200000005</v>
      </c>
      <c r="E61" s="2"/>
      <c r="F61" s="64">
        <v>2024</v>
      </c>
      <c r="G61" s="60">
        <f>SUM(B48:J48)</f>
        <v>436051.50000000006</v>
      </c>
      <c r="H61" s="65">
        <f>G61*10^-5</f>
        <v>4.3605150000000013</v>
      </c>
      <c r="J61" s="46"/>
      <c r="L61" s="46"/>
    </row>
    <row r="62" spans="1:13">
      <c r="B62" s="66" t="s">
        <v>54</v>
      </c>
      <c r="C62" s="67">
        <f>C60/C61-1</f>
        <v>-2.8423537321473735E-2</v>
      </c>
      <c r="D62" s="68"/>
      <c r="E62" s="3"/>
      <c r="F62" s="66" t="s">
        <v>54</v>
      </c>
      <c r="G62" s="67">
        <f>G60/G61-1</f>
        <v>-1.4394877669266282E-2</v>
      </c>
      <c r="H62" s="68"/>
    </row>
  </sheetData>
  <mergeCells count="12">
    <mergeCell ref="B50:M50"/>
    <mergeCell ref="B44:M44"/>
    <mergeCell ref="B38:M38"/>
    <mergeCell ref="B32:M32"/>
    <mergeCell ref="A3:A4"/>
    <mergeCell ref="B26:M26"/>
    <mergeCell ref="B20:M20"/>
    <mergeCell ref="A1:M1"/>
    <mergeCell ref="A2:M2"/>
    <mergeCell ref="B3:M3"/>
    <mergeCell ref="B7:M7"/>
    <mergeCell ref="B14:M14"/>
  </mergeCells>
  <phoneticPr fontId="1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zoomScale="70" zoomScaleNormal="70" workbookViewId="0">
      <pane xSplit="1" ySplit="3" topLeftCell="B31" activePane="bottomRight" state="frozen"/>
      <selection pane="topRight"/>
      <selection pane="bottomLeft"/>
      <selection pane="bottomRight" activeCell="K54" sqref="K54:M55"/>
    </sheetView>
  </sheetViews>
  <sheetFormatPr defaultColWidth="8.75" defaultRowHeight="17.25"/>
  <cols>
    <col min="1" max="1" width="39.125" style="1" customWidth="1"/>
    <col min="2" max="2" width="13.75" style="1" bestFit="1" customWidth="1"/>
    <col min="3" max="3" width="14.375" style="1" bestFit="1" customWidth="1"/>
    <col min="4" max="10" width="13.75" style="1" bestFit="1" customWidth="1"/>
    <col min="11" max="11" width="13.875" style="1" customWidth="1"/>
    <col min="12" max="12" width="13.75" style="1" bestFit="1" customWidth="1"/>
    <col min="13" max="13" width="10.75" style="1" customWidth="1"/>
    <col min="14" max="16384" width="8.75" style="1"/>
  </cols>
  <sheetData>
    <row r="1" spans="1:13" ht="22.5">
      <c r="A1" s="72" t="s">
        <v>26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</row>
    <row r="2" spans="1:13">
      <c r="A2" s="74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13">
      <c r="A3" s="82" t="s">
        <v>2</v>
      </c>
      <c r="B3" s="85" t="s">
        <v>24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</row>
    <row r="4" spans="1:13">
      <c r="A4" s="83"/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4" t="s">
        <v>14</v>
      </c>
    </row>
    <row r="5" spans="1:13">
      <c r="A5" s="38" t="s">
        <v>15</v>
      </c>
      <c r="B5" s="6">
        <v>223703</v>
      </c>
      <c r="C5" s="6">
        <v>100207</v>
      </c>
      <c r="D5" s="6">
        <v>175010</v>
      </c>
      <c r="E5" s="6">
        <v>168366</v>
      </c>
      <c r="F5" s="6">
        <v>143980</v>
      </c>
      <c r="G5" s="6">
        <v>145069</v>
      </c>
      <c r="H5" s="6">
        <v>146617</v>
      </c>
      <c r="I5" s="6">
        <v>137180</v>
      </c>
      <c r="J5" s="6">
        <v>137809</v>
      </c>
      <c r="K5" s="6">
        <v>134560</v>
      </c>
      <c r="L5" s="6">
        <v>124927</v>
      </c>
      <c r="M5" s="6">
        <v>150836</v>
      </c>
    </row>
    <row r="6" spans="1:13" ht="18" thickBot="1">
      <c r="A6" s="39" t="s">
        <v>16</v>
      </c>
      <c r="B6" s="14">
        <v>179123</v>
      </c>
      <c r="C6" s="14">
        <v>77578</v>
      </c>
      <c r="D6" s="14">
        <v>143326</v>
      </c>
      <c r="E6" s="14">
        <v>139105</v>
      </c>
      <c r="F6" s="14">
        <v>109823</v>
      </c>
      <c r="G6" s="14">
        <v>120386</v>
      </c>
      <c r="H6" s="14">
        <v>141608</v>
      </c>
      <c r="I6" s="14">
        <v>152947</v>
      </c>
      <c r="J6" s="14">
        <v>159445</v>
      </c>
      <c r="K6" s="14">
        <v>153382</v>
      </c>
      <c r="L6" s="14">
        <v>141860</v>
      </c>
      <c r="M6" s="14">
        <v>141073</v>
      </c>
    </row>
    <row r="7" spans="1:13">
      <c r="A7" s="40"/>
      <c r="B7" s="83" t="s">
        <v>17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</row>
    <row r="8" spans="1:13">
      <c r="A8" s="36"/>
      <c r="B8" s="4" t="s">
        <v>3</v>
      </c>
      <c r="C8" s="4" t="s">
        <v>4</v>
      </c>
      <c r="D8" s="4" t="s">
        <v>5</v>
      </c>
      <c r="E8" s="4" t="s">
        <v>6</v>
      </c>
      <c r="F8" s="4" t="s">
        <v>7</v>
      </c>
      <c r="G8" s="4" t="s">
        <v>8</v>
      </c>
      <c r="H8" s="4" t="s">
        <v>9</v>
      </c>
      <c r="I8" s="4" t="s">
        <v>10</v>
      </c>
      <c r="J8" s="4" t="s">
        <v>11</v>
      </c>
      <c r="K8" s="4" t="s">
        <v>12</v>
      </c>
      <c r="L8" s="4" t="s">
        <v>13</v>
      </c>
      <c r="M8" s="4" t="s">
        <v>14</v>
      </c>
    </row>
    <row r="9" spans="1:13">
      <c r="A9" s="38" t="s">
        <v>15</v>
      </c>
      <c r="B9" s="6">
        <v>174535</v>
      </c>
      <c r="C9" s="6">
        <v>204827</v>
      </c>
      <c r="D9" s="6">
        <v>135102</v>
      </c>
      <c r="E9" s="6">
        <v>174485</v>
      </c>
      <c r="F9" s="6">
        <v>142771</v>
      </c>
      <c r="G9" s="6">
        <v>159198</v>
      </c>
      <c r="H9" s="6">
        <v>159900</v>
      </c>
      <c r="I9" s="6">
        <v>150784</v>
      </c>
      <c r="J9" s="6">
        <v>160622</v>
      </c>
      <c r="K9" s="6">
        <v>136354</v>
      </c>
      <c r="L9" s="6">
        <v>128313</v>
      </c>
      <c r="M9" s="6">
        <v>138119</v>
      </c>
    </row>
    <row r="10" spans="1:13" ht="18" thickBot="1">
      <c r="A10" s="41" t="s">
        <v>16</v>
      </c>
      <c r="B10" s="11">
        <v>149847</v>
      </c>
      <c r="C10" s="11">
        <v>158600</v>
      </c>
      <c r="D10" s="11">
        <v>94598</v>
      </c>
      <c r="E10" s="11">
        <v>132611</v>
      </c>
      <c r="F10" s="11">
        <v>112378</v>
      </c>
      <c r="G10" s="11">
        <v>138603</v>
      </c>
      <c r="H10" s="11">
        <v>174446</v>
      </c>
      <c r="I10" s="11">
        <v>175365</v>
      </c>
      <c r="J10" s="11">
        <v>189036</v>
      </c>
      <c r="K10" s="11">
        <v>172268</v>
      </c>
      <c r="L10" s="11">
        <v>147163</v>
      </c>
      <c r="M10" s="11">
        <v>135086</v>
      </c>
    </row>
    <row r="11" spans="1:13" ht="18" thickTop="1">
      <c r="A11" s="48" t="s">
        <v>27</v>
      </c>
      <c r="B11" s="12">
        <f>B5+B6</f>
        <v>402826</v>
      </c>
      <c r="C11" s="12">
        <f t="shared" ref="C11:M11" si="0">C5+C6</f>
        <v>177785</v>
      </c>
      <c r="D11" s="12">
        <f t="shared" si="0"/>
        <v>318336</v>
      </c>
      <c r="E11" s="12">
        <f t="shared" si="0"/>
        <v>307471</v>
      </c>
      <c r="F11" s="12">
        <f t="shared" si="0"/>
        <v>253803</v>
      </c>
      <c r="G11" s="12">
        <f t="shared" si="0"/>
        <v>265455</v>
      </c>
      <c r="H11" s="12">
        <f t="shared" si="0"/>
        <v>288225</v>
      </c>
      <c r="I11" s="12">
        <f t="shared" si="0"/>
        <v>290127</v>
      </c>
      <c r="J11" s="12">
        <f t="shared" si="0"/>
        <v>297254</v>
      </c>
      <c r="K11" s="12">
        <f t="shared" si="0"/>
        <v>287942</v>
      </c>
      <c r="L11" s="12">
        <f t="shared" si="0"/>
        <v>266787</v>
      </c>
      <c r="M11" s="12">
        <f t="shared" si="0"/>
        <v>291909</v>
      </c>
    </row>
    <row r="12" spans="1:13" ht="18" thickBot="1">
      <c r="A12" s="49" t="s">
        <v>28</v>
      </c>
      <c r="B12" s="14">
        <f>B9+B10</f>
        <v>324382</v>
      </c>
      <c r="C12" s="14">
        <f t="shared" ref="C12:M12" si="1">C9+C10</f>
        <v>363427</v>
      </c>
      <c r="D12" s="14">
        <f t="shared" si="1"/>
        <v>229700</v>
      </c>
      <c r="E12" s="14">
        <f t="shared" si="1"/>
        <v>307096</v>
      </c>
      <c r="F12" s="14">
        <f t="shared" si="1"/>
        <v>255149</v>
      </c>
      <c r="G12" s="14">
        <f t="shared" si="1"/>
        <v>297801</v>
      </c>
      <c r="H12" s="14">
        <f t="shared" si="1"/>
        <v>334346</v>
      </c>
      <c r="I12" s="14">
        <f t="shared" si="1"/>
        <v>326149</v>
      </c>
      <c r="J12" s="14">
        <f t="shared" si="1"/>
        <v>349658</v>
      </c>
      <c r="K12" s="14">
        <f t="shared" si="1"/>
        <v>308622</v>
      </c>
      <c r="L12" s="14">
        <f t="shared" si="1"/>
        <v>275476</v>
      </c>
      <c r="M12" s="14">
        <f t="shared" si="1"/>
        <v>273205</v>
      </c>
    </row>
    <row r="13" spans="1:13">
      <c r="A13" s="48" t="s">
        <v>20</v>
      </c>
      <c r="B13" s="57">
        <f>(B12-B11)/B11</f>
        <v>-0.19473420285681659</v>
      </c>
      <c r="C13" s="57">
        <f t="shared" ref="C13:M13" si="2">(C12-C11)/C11</f>
        <v>1.0441938296256714</v>
      </c>
      <c r="D13" s="57">
        <f t="shared" si="2"/>
        <v>-0.27843536389223966</v>
      </c>
      <c r="E13" s="57">
        <f t="shared" si="2"/>
        <v>-1.2196272168757379E-3</v>
      </c>
      <c r="F13" s="57">
        <f t="shared" si="2"/>
        <v>5.3033258078115705E-3</v>
      </c>
      <c r="G13" s="57">
        <f t="shared" si="2"/>
        <v>0.12185116121376505</v>
      </c>
      <c r="H13" s="57">
        <f t="shared" si="2"/>
        <v>0.16001734755833116</v>
      </c>
      <c r="I13" s="57">
        <f t="shared" si="2"/>
        <v>0.12415941984027684</v>
      </c>
      <c r="J13" s="57">
        <f t="shared" si="2"/>
        <v>0.17629367476972554</v>
      </c>
      <c r="K13" s="57">
        <f t="shared" si="2"/>
        <v>7.1820019309444261E-2</v>
      </c>
      <c r="L13" s="57">
        <f t="shared" si="2"/>
        <v>3.2569053214736847E-2</v>
      </c>
      <c r="M13" s="57">
        <f t="shared" si="2"/>
        <v>-6.4074763025463416E-2</v>
      </c>
    </row>
    <row r="14" spans="1:13">
      <c r="B14" s="84" t="s">
        <v>21</v>
      </c>
      <c r="C14" s="84"/>
      <c r="D14" s="79"/>
      <c r="E14" s="79"/>
      <c r="F14" s="79"/>
      <c r="G14" s="79"/>
      <c r="H14" s="79"/>
      <c r="I14" s="79"/>
      <c r="J14" s="79"/>
      <c r="K14" s="79"/>
      <c r="L14" s="79"/>
      <c r="M14" s="79"/>
    </row>
    <row r="15" spans="1:13">
      <c r="A15" s="36"/>
      <c r="B15" s="4" t="s">
        <v>3</v>
      </c>
      <c r="C15" s="15" t="s">
        <v>4</v>
      </c>
      <c r="D15" s="4" t="s">
        <v>5</v>
      </c>
      <c r="E15" s="4" t="s">
        <v>6</v>
      </c>
      <c r="F15" s="4" t="s">
        <v>7</v>
      </c>
      <c r="G15" s="4" t="s">
        <v>8</v>
      </c>
      <c r="H15" s="4" t="s">
        <v>9</v>
      </c>
      <c r="I15" s="4" t="s">
        <v>10</v>
      </c>
      <c r="J15" s="4" t="s">
        <v>11</v>
      </c>
      <c r="K15" s="4" t="s">
        <v>12</v>
      </c>
      <c r="L15" s="4" t="s">
        <v>13</v>
      </c>
      <c r="M15" s="4" t="s">
        <v>14</v>
      </c>
    </row>
    <row r="16" spans="1:13">
      <c r="A16" s="38" t="s">
        <v>15</v>
      </c>
      <c r="B16" s="6">
        <v>181282</v>
      </c>
      <c r="C16" s="6">
        <v>150662</v>
      </c>
      <c r="D16" s="6">
        <v>182566</v>
      </c>
      <c r="E16" s="6">
        <v>146041</v>
      </c>
      <c r="F16" s="6">
        <v>165789</v>
      </c>
      <c r="G16" s="12">
        <v>158149</v>
      </c>
      <c r="H16" s="6">
        <v>140243</v>
      </c>
      <c r="I16" s="6">
        <v>114141</v>
      </c>
      <c r="J16" s="6">
        <v>161947</v>
      </c>
      <c r="K16" s="6">
        <v>137904</v>
      </c>
      <c r="L16" s="6">
        <v>122827</v>
      </c>
      <c r="M16" s="16">
        <v>151679</v>
      </c>
    </row>
    <row r="17" spans="1:13" ht="18" thickBot="1">
      <c r="A17" s="41" t="s">
        <v>16</v>
      </c>
      <c r="B17" s="11">
        <v>156197</v>
      </c>
      <c r="C17" s="11">
        <v>125033</v>
      </c>
      <c r="D17" s="11">
        <v>132305</v>
      </c>
      <c r="E17" s="11">
        <v>118186</v>
      </c>
      <c r="F17" s="11">
        <v>123015</v>
      </c>
      <c r="G17" s="11">
        <v>134802</v>
      </c>
      <c r="H17" s="11">
        <v>158627</v>
      </c>
      <c r="I17" s="11">
        <v>146781</v>
      </c>
      <c r="J17" s="11">
        <v>194752</v>
      </c>
      <c r="K17" s="11">
        <v>171575</v>
      </c>
      <c r="L17" s="11">
        <v>144861</v>
      </c>
      <c r="M17" s="17">
        <v>154225</v>
      </c>
    </row>
    <row r="18" spans="1:13" ht="18.75" thickTop="1" thickBot="1">
      <c r="A18" s="49" t="s">
        <v>29</v>
      </c>
      <c r="B18" s="18">
        <f t="shared" ref="B18:M18" si="3">B16+B17</f>
        <v>337479</v>
      </c>
      <c r="C18" s="52">
        <f t="shared" si="3"/>
        <v>275695</v>
      </c>
      <c r="D18" s="18">
        <f t="shared" si="3"/>
        <v>314871</v>
      </c>
      <c r="E18" s="18">
        <f t="shared" si="3"/>
        <v>264227</v>
      </c>
      <c r="F18" s="18">
        <f t="shared" si="3"/>
        <v>288804</v>
      </c>
      <c r="G18" s="18">
        <f t="shared" si="3"/>
        <v>292951</v>
      </c>
      <c r="H18" s="18">
        <f t="shared" si="3"/>
        <v>298870</v>
      </c>
      <c r="I18" s="18">
        <f t="shared" si="3"/>
        <v>260922</v>
      </c>
      <c r="J18" s="18">
        <f t="shared" si="3"/>
        <v>356699</v>
      </c>
      <c r="K18" s="18">
        <f t="shared" si="3"/>
        <v>309479</v>
      </c>
      <c r="L18" s="18">
        <f t="shared" si="3"/>
        <v>267688</v>
      </c>
      <c r="M18" s="18">
        <f t="shared" si="3"/>
        <v>305904</v>
      </c>
    </row>
    <row r="19" spans="1:13">
      <c r="A19" s="48" t="s">
        <v>20</v>
      </c>
      <c r="B19" s="57">
        <f t="shared" ref="B19:M19" si="4">(B18-B12)/B12</f>
        <v>4.0375236603757296E-2</v>
      </c>
      <c r="C19" s="57">
        <f t="shared" si="4"/>
        <v>-0.24140198719412703</v>
      </c>
      <c r="D19" s="57">
        <f t="shared" si="4"/>
        <v>0.3707923378319547</v>
      </c>
      <c r="E19" s="57">
        <f t="shared" si="4"/>
        <v>-0.13959478469273451</v>
      </c>
      <c r="F19" s="57">
        <f t="shared" si="4"/>
        <v>0.13190331923699486</v>
      </c>
      <c r="G19" s="57">
        <f t="shared" si="4"/>
        <v>-1.6286043364528661E-2</v>
      </c>
      <c r="H19" s="57">
        <f t="shared" si="4"/>
        <v>-0.10610565103216428</v>
      </c>
      <c r="I19" s="57">
        <f t="shared" si="4"/>
        <v>-0.199991414966779</v>
      </c>
      <c r="J19" s="57">
        <f t="shared" si="4"/>
        <v>2.013681940639139E-2</v>
      </c>
      <c r="K19" s="57">
        <f t="shared" si="4"/>
        <v>2.7768597183609723E-3</v>
      </c>
      <c r="L19" s="57">
        <f t="shared" si="4"/>
        <v>-2.8271065355965675E-2</v>
      </c>
      <c r="M19" s="57">
        <f t="shared" si="4"/>
        <v>0.11968668216174667</v>
      </c>
    </row>
    <row r="20" spans="1:13">
      <c r="A20" s="19"/>
      <c r="B20" s="88" t="s">
        <v>72</v>
      </c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</row>
    <row r="21" spans="1:13">
      <c r="A21" s="38"/>
      <c r="B21" s="4" t="s">
        <v>3</v>
      </c>
      <c r="C21" s="15" t="s">
        <v>4</v>
      </c>
      <c r="D21" s="4" t="s">
        <v>5</v>
      </c>
      <c r="E21" s="4" t="s">
        <v>6</v>
      </c>
      <c r="F21" s="4" t="s">
        <v>7</v>
      </c>
      <c r="G21" s="4" t="s">
        <v>8</v>
      </c>
      <c r="H21" s="4" t="s">
        <v>9</v>
      </c>
      <c r="I21" s="4" t="s">
        <v>10</v>
      </c>
      <c r="J21" s="4" t="s">
        <v>33</v>
      </c>
      <c r="K21" s="4" t="s">
        <v>34</v>
      </c>
      <c r="L21" s="4" t="s">
        <v>35</v>
      </c>
      <c r="M21" s="4" t="s">
        <v>14</v>
      </c>
    </row>
    <row r="22" spans="1:13" ht="18" thickBot="1">
      <c r="A22" s="41" t="s">
        <v>15</v>
      </c>
      <c r="B22" s="20">
        <v>225840.12599999999</v>
      </c>
      <c r="C22" s="21">
        <v>73454.126000000004</v>
      </c>
      <c r="D22" s="6">
        <v>155900</v>
      </c>
      <c r="E22" s="6">
        <v>109644</v>
      </c>
      <c r="F22" s="6">
        <v>124238</v>
      </c>
      <c r="G22" s="6">
        <v>148377.144</v>
      </c>
      <c r="H22" s="6">
        <v>158633.20000000001</v>
      </c>
      <c r="I22" s="6">
        <v>144618.82199999999</v>
      </c>
      <c r="J22" s="12">
        <v>164820</v>
      </c>
      <c r="K22" s="12">
        <v>182054</v>
      </c>
      <c r="L22" s="12">
        <v>167082</v>
      </c>
      <c r="M22" s="20">
        <v>191362.568</v>
      </c>
    </row>
    <row r="23" spans="1:13" ht="18.75" thickTop="1" thickBot="1">
      <c r="A23" s="41" t="s">
        <v>16</v>
      </c>
      <c r="B23" s="22">
        <v>191133.932</v>
      </c>
      <c r="C23" s="23">
        <v>54657.241999999998</v>
      </c>
      <c r="D23" s="11">
        <v>101607</v>
      </c>
      <c r="E23" s="11">
        <v>78949</v>
      </c>
      <c r="F23" s="11">
        <v>131160</v>
      </c>
      <c r="G23" s="11">
        <v>147828.20000000001</v>
      </c>
      <c r="H23" s="11">
        <v>176142.372</v>
      </c>
      <c r="I23" s="11">
        <v>173466.16899999999</v>
      </c>
      <c r="J23" s="11">
        <v>179541</v>
      </c>
      <c r="K23" s="11">
        <v>204004</v>
      </c>
      <c r="L23" s="11">
        <v>174455</v>
      </c>
      <c r="M23" s="22">
        <v>177574.375</v>
      </c>
    </row>
    <row r="24" spans="1:13" ht="18.75" thickTop="1" thickBot="1">
      <c r="A24" s="53" t="s">
        <v>30</v>
      </c>
      <c r="B24" s="18">
        <f>B22+B23</f>
        <v>416974.05799999996</v>
      </c>
      <c r="C24" s="52">
        <f>C22+C23</f>
        <v>128111.368</v>
      </c>
      <c r="D24" s="18">
        <f t="shared" ref="D24:L24" si="5">D22+D23</f>
        <v>257507</v>
      </c>
      <c r="E24" s="18">
        <f t="shared" si="5"/>
        <v>188593</v>
      </c>
      <c r="F24" s="18">
        <f t="shared" si="5"/>
        <v>255398</v>
      </c>
      <c r="G24" s="18">
        <f t="shared" si="5"/>
        <v>296205.34400000004</v>
      </c>
      <c r="H24" s="18">
        <f t="shared" si="5"/>
        <v>334775.57200000004</v>
      </c>
      <c r="I24" s="18">
        <f t="shared" si="5"/>
        <v>318084.99099999998</v>
      </c>
      <c r="J24" s="18">
        <f t="shared" si="5"/>
        <v>344361</v>
      </c>
      <c r="K24" s="18">
        <f t="shared" si="5"/>
        <v>386058</v>
      </c>
      <c r="L24" s="18">
        <f t="shared" si="5"/>
        <v>341537</v>
      </c>
      <c r="M24" s="18">
        <f>M22+M23</f>
        <v>368936.94299999997</v>
      </c>
    </row>
    <row r="25" spans="1:13">
      <c r="A25" s="59" t="s">
        <v>82</v>
      </c>
      <c r="B25" s="57">
        <f>(B24-B18)/B18</f>
        <v>0.23555556938357636</v>
      </c>
      <c r="C25" s="57">
        <f>(C24-C18)/C18</f>
        <v>-0.53531486606576106</v>
      </c>
      <c r="D25" s="57">
        <f t="shared" ref="D25:K25" si="6">(D24-D18)/D18</f>
        <v>-0.18218254459762886</v>
      </c>
      <c r="E25" s="57">
        <f t="shared" si="6"/>
        <v>-0.28624629579868827</v>
      </c>
      <c r="F25" s="57">
        <f t="shared" si="6"/>
        <v>-0.11567014307281062</v>
      </c>
      <c r="G25" s="57">
        <f t="shared" si="6"/>
        <v>1.1108833900550062E-2</v>
      </c>
      <c r="H25" s="57">
        <f t="shared" si="6"/>
        <v>0.12013775889182603</v>
      </c>
      <c r="I25" s="57">
        <f>(I24-I18)/I18</f>
        <v>0.21908076359984968</v>
      </c>
      <c r="J25" s="57">
        <f t="shared" si="6"/>
        <v>-3.4589387691022405E-2</v>
      </c>
      <c r="K25" s="57">
        <f t="shared" si="6"/>
        <v>0.24744489933081082</v>
      </c>
      <c r="L25" s="57">
        <f>(L24-L18)/L18</f>
        <v>0.27587714055168705</v>
      </c>
      <c r="M25" s="57">
        <f>(M24-M18)/M18</f>
        <v>0.20605465440138074</v>
      </c>
    </row>
    <row r="26" spans="1:13">
      <c r="A26" s="24"/>
      <c r="B26" s="84" t="s">
        <v>65</v>
      </c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</row>
    <row r="27" spans="1:13">
      <c r="A27" s="19"/>
      <c r="B27" s="4" t="s">
        <v>3</v>
      </c>
      <c r="C27" s="15" t="s">
        <v>4</v>
      </c>
      <c r="D27" s="4" t="s">
        <v>39</v>
      </c>
      <c r="E27" s="4" t="s">
        <v>6</v>
      </c>
      <c r="F27" s="4" t="s">
        <v>7</v>
      </c>
      <c r="G27" s="4" t="s">
        <v>8</v>
      </c>
      <c r="H27" s="4" t="s">
        <v>9</v>
      </c>
      <c r="I27" s="4" t="s">
        <v>10</v>
      </c>
      <c r="J27" s="4" t="s">
        <v>33</v>
      </c>
      <c r="K27" s="4" t="s">
        <v>12</v>
      </c>
      <c r="L27" s="4" t="s">
        <v>13</v>
      </c>
      <c r="M27" s="4" t="s">
        <v>47</v>
      </c>
    </row>
    <row r="28" spans="1:13">
      <c r="A28" s="5" t="s">
        <v>15</v>
      </c>
      <c r="B28" s="6">
        <v>218088</v>
      </c>
      <c r="C28" s="25">
        <v>294999</v>
      </c>
      <c r="D28" s="26">
        <v>174867.29300000001</v>
      </c>
      <c r="E28" s="26">
        <v>248538.136</v>
      </c>
      <c r="F28" s="26">
        <v>216538.774</v>
      </c>
      <c r="G28" s="26">
        <v>223278.715</v>
      </c>
      <c r="H28" s="26">
        <v>177575.30600000001</v>
      </c>
      <c r="I28" s="26">
        <v>210983.989</v>
      </c>
      <c r="J28" s="12">
        <v>196479.049</v>
      </c>
      <c r="K28" s="26">
        <v>204572.47700000001</v>
      </c>
      <c r="L28" s="26">
        <v>233818.53200000001</v>
      </c>
      <c r="M28" s="26">
        <v>265614.66800000001</v>
      </c>
    </row>
    <row r="29" spans="1:13" ht="18" thickBot="1">
      <c r="A29" s="10" t="s">
        <v>16</v>
      </c>
      <c r="B29" s="11">
        <v>155194</v>
      </c>
      <c r="C29" s="27">
        <v>195285</v>
      </c>
      <c r="D29" s="22">
        <v>111452.1</v>
      </c>
      <c r="E29" s="22">
        <v>149980.75200000001</v>
      </c>
      <c r="F29" s="22">
        <v>144576.12599999999</v>
      </c>
      <c r="G29" s="22">
        <v>169468.62299999999</v>
      </c>
      <c r="H29" s="22">
        <v>172581.59</v>
      </c>
      <c r="I29" s="22">
        <v>206574.68900000001</v>
      </c>
      <c r="J29" s="11">
        <v>195945.40900000001</v>
      </c>
      <c r="K29" s="22">
        <v>226019.11799999999</v>
      </c>
      <c r="L29" s="22">
        <v>200661.89600000001</v>
      </c>
      <c r="M29" s="22">
        <v>191857.07399999999</v>
      </c>
    </row>
    <row r="30" spans="1:13" ht="18.75" thickTop="1" thickBot="1">
      <c r="A30" s="13" t="s">
        <v>45</v>
      </c>
      <c r="B30" s="18">
        <f t="shared" ref="B30:L30" si="7">B28+B29</f>
        <v>373282</v>
      </c>
      <c r="C30" s="52">
        <f t="shared" si="7"/>
        <v>490284</v>
      </c>
      <c r="D30" s="52">
        <f t="shared" si="7"/>
        <v>286319.39300000004</v>
      </c>
      <c r="E30" s="18">
        <f t="shared" si="7"/>
        <v>398518.88800000004</v>
      </c>
      <c r="F30" s="18">
        <f t="shared" si="7"/>
        <v>361114.9</v>
      </c>
      <c r="G30" s="18">
        <f t="shared" si="7"/>
        <v>392747.33799999999</v>
      </c>
      <c r="H30" s="18">
        <f t="shared" si="7"/>
        <v>350156.89600000001</v>
      </c>
      <c r="I30" s="18">
        <f t="shared" si="7"/>
        <v>417558.67800000001</v>
      </c>
      <c r="J30" s="18">
        <f t="shared" si="7"/>
        <v>392424.45799999998</v>
      </c>
      <c r="K30" s="18">
        <f t="shared" si="7"/>
        <v>430591.59499999997</v>
      </c>
      <c r="L30" s="18">
        <f t="shared" si="7"/>
        <v>434480.42800000001</v>
      </c>
      <c r="M30" s="18">
        <f>M28+M29</f>
        <v>457471.74199999997</v>
      </c>
    </row>
    <row r="31" spans="1:13">
      <c r="A31" s="8" t="s">
        <v>20</v>
      </c>
      <c r="B31" s="57">
        <f t="shared" ref="B31:J31" si="8">(B30-B24)/B24</f>
        <v>-0.10478363620405365</v>
      </c>
      <c r="C31" s="57">
        <f t="shared" si="8"/>
        <v>2.8270140086241211</v>
      </c>
      <c r="D31" s="57">
        <f t="shared" si="8"/>
        <v>0.111889746686498</v>
      </c>
      <c r="E31" s="57">
        <f t="shared" si="8"/>
        <v>1.1131160117289616</v>
      </c>
      <c r="F31" s="57">
        <f t="shared" si="8"/>
        <v>0.4139300229445807</v>
      </c>
      <c r="G31" s="57">
        <f t="shared" si="8"/>
        <v>0.32592927830498541</v>
      </c>
      <c r="H31" s="57">
        <f t="shared" si="8"/>
        <v>4.5945180253474292E-2</v>
      </c>
      <c r="I31" s="57">
        <f t="shared" si="8"/>
        <v>0.31272675484395945</v>
      </c>
      <c r="J31" s="57">
        <f t="shared" si="8"/>
        <v>0.13957288426970529</v>
      </c>
      <c r="K31" s="57">
        <f>(K30-K24)/K24</f>
        <v>0.11535467468618697</v>
      </c>
      <c r="L31" s="57">
        <f>(L30-L24)/L24</f>
        <v>0.27213282309090969</v>
      </c>
      <c r="M31" s="57">
        <f>(M30-M24)/M24</f>
        <v>0.23997271262693801</v>
      </c>
    </row>
    <row r="32" spans="1:13">
      <c r="A32" s="24"/>
      <c r="B32" s="84" t="s">
        <v>73</v>
      </c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</row>
    <row r="33" spans="1:13">
      <c r="A33" s="19"/>
      <c r="B33" s="4" t="s">
        <v>3</v>
      </c>
      <c r="C33" s="15" t="s">
        <v>4</v>
      </c>
      <c r="D33" s="4" t="s">
        <v>39</v>
      </c>
      <c r="E33" s="4" t="s">
        <v>6</v>
      </c>
      <c r="F33" s="4" t="s">
        <v>7</v>
      </c>
      <c r="G33" s="4" t="s">
        <v>8</v>
      </c>
      <c r="H33" s="4" t="s">
        <v>9</v>
      </c>
      <c r="I33" s="4" t="s">
        <v>10</v>
      </c>
      <c r="J33" s="4" t="s">
        <v>33</v>
      </c>
      <c r="K33" s="4" t="s">
        <v>12</v>
      </c>
      <c r="L33" s="4" t="s">
        <v>13</v>
      </c>
      <c r="M33" s="4" t="s">
        <v>53</v>
      </c>
    </row>
    <row r="34" spans="1:13">
      <c r="A34" s="5" t="s">
        <v>15</v>
      </c>
      <c r="B34" s="6">
        <v>330614.40299999999</v>
      </c>
      <c r="C34" s="6">
        <v>234229.32699999999</v>
      </c>
      <c r="D34" s="6">
        <v>230850.755</v>
      </c>
      <c r="E34" s="6">
        <v>248393.15700000001</v>
      </c>
      <c r="F34" s="6">
        <v>237496.22</v>
      </c>
      <c r="G34" s="6">
        <v>284038.47899999999</v>
      </c>
      <c r="H34" s="6">
        <v>255784.44699999999</v>
      </c>
      <c r="I34" s="6">
        <v>254571.06299999999</v>
      </c>
      <c r="J34" s="6">
        <v>264948.826</v>
      </c>
      <c r="K34" s="6">
        <v>182229.09099999999</v>
      </c>
      <c r="L34" s="6">
        <v>205140.49400000001</v>
      </c>
      <c r="M34" s="6">
        <v>260576.28400000001</v>
      </c>
    </row>
    <row r="35" spans="1:13" ht="18" thickBot="1">
      <c r="A35" s="10" t="s">
        <v>16</v>
      </c>
      <c r="B35" s="11">
        <v>247721.41500000001</v>
      </c>
      <c r="C35" s="11">
        <v>166452.14600000001</v>
      </c>
      <c r="D35" s="11">
        <v>144489.617</v>
      </c>
      <c r="E35" s="11">
        <v>164012.049</v>
      </c>
      <c r="F35" s="11">
        <v>185706.489</v>
      </c>
      <c r="G35" s="11">
        <v>244841.89300000001</v>
      </c>
      <c r="H35" s="11">
        <v>255102.91500000001</v>
      </c>
      <c r="I35" s="11">
        <v>264305.85200000001</v>
      </c>
      <c r="J35" s="11">
        <v>278911.26</v>
      </c>
      <c r="K35" s="11">
        <v>190451.984</v>
      </c>
      <c r="L35" s="11">
        <v>187363.443</v>
      </c>
      <c r="M35" s="11">
        <v>211823.144</v>
      </c>
    </row>
    <row r="36" spans="1:13" ht="18.75" thickTop="1" thickBot="1">
      <c r="A36" s="13" t="s">
        <v>51</v>
      </c>
      <c r="B36" s="18">
        <f>SUM(B34:B35)</f>
        <v>578335.81799999997</v>
      </c>
      <c r="C36" s="18">
        <f>SUM(C34:C35)</f>
        <v>400681.473</v>
      </c>
      <c r="D36" s="18">
        <v>375340.37199999997</v>
      </c>
      <c r="E36" s="18">
        <v>412405.20600000001</v>
      </c>
      <c r="F36" s="18">
        <f>F34+F35</f>
        <v>423202.70900000003</v>
      </c>
      <c r="G36" s="18">
        <f t="shared" ref="G36:I36" si="9">G34+G35</f>
        <v>528880.37199999997</v>
      </c>
      <c r="H36" s="18">
        <f t="shared" si="9"/>
        <v>510887.36199999996</v>
      </c>
      <c r="I36" s="18">
        <f t="shared" si="9"/>
        <v>518876.91500000004</v>
      </c>
      <c r="J36" s="18">
        <f t="shared" ref="J36:L36" si="10">J34+J35</f>
        <v>543860.08600000001</v>
      </c>
      <c r="K36" s="18">
        <f t="shared" si="10"/>
        <v>372681.07499999995</v>
      </c>
      <c r="L36" s="18">
        <f t="shared" si="10"/>
        <v>392503.93700000003</v>
      </c>
      <c r="M36" s="18">
        <f t="shared" ref="M36" si="11">M34+M35</f>
        <v>472399.42800000001</v>
      </c>
    </row>
    <row r="37" spans="1:13">
      <c r="A37" s="8" t="s">
        <v>20</v>
      </c>
      <c r="B37" s="57">
        <f t="shared" ref="B37:M37" si="12">(B36-B30)/B30</f>
        <v>0.54932683065350052</v>
      </c>
      <c r="C37" s="57">
        <f t="shared" si="12"/>
        <v>-0.18275637589641922</v>
      </c>
      <c r="D37" s="57">
        <f t="shared" si="12"/>
        <v>0.31091494735042247</v>
      </c>
      <c r="E37" s="57">
        <f t="shared" si="12"/>
        <v>3.4844817694061135E-2</v>
      </c>
      <c r="F37" s="57">
        <f t="shared" si="12"/>
        <v>0.17193366709598526</v>
      </c>
      <c r="G37" s="57">
        <f t="shared" si="12"/>
        <v>0.34661733086017754</v>
      </c>
      <c r="H37" s="57">
        <f t="shared" si="12"/>
        <v>0.4590241341412849</v>
      </c>
      <c r="I37" s="57">
        <f t="shared" si="12"/>
        <v>0.24264430926280503</v>
      </c>
      <c r="J37" s="57">
        <f t="shared" si="12"/>
        <v>0.3858975273146712</v>
      </c>
      <c r="K37" s="57">
        <f t="shared" si="12"/>
        <v>-0.13449059543301123</v>
      </c>
      <c r="L37" s="57">
        <f t="shared" si="12"/>
        <v>-9.6613076895606401E-2</v>
      </c>
      <c r="M37" s="57">
        <f t="shared" si="12"/>
        <v>3.2630837338145459E-2</v>
      </c>
    </row>
    <row r="38" spans="1:13">
      <c r="A38" s="31"/>
      <c r="B38" s="80" t="s">
        <v>57</v>
      </c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</row>
    <row r="39" spans="1:13">
      <c r="A39" s="29"/>
      <c r="B39" s="4" t="s">
        <v>3</v>
      </c>
      <c r="C39" s="15" t="s">
        <v>4</v>
      </c>
      <c r="D39" s="4" t="s">
        <v>39</v>
      </c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33</v>
      </c>
      <c r="K39" s="4" t="s">
        <v>12</v>
      </c>
      <c r="L39" s="4" t="s">
        <v>13</v>
      </c>
      <c r="M39" s="4" t="s">
        <v>47</v>
      </c>
    </row>
    <row r="40" spans="1:13">
      <c r="A40" s="5" t="s">
        <v>15</v>
      </c>
      <c r="B40" s="6">
        <v>325476.80300000001</v>
      </c>
      <c r="C40" s="6">
        <v>158743.81599999999</v>
      </c>
      <c r="D40" s="6">
        <v>304362.08899999998</v>
      </c>
      <c r="E40" s="6">
        <v>219738.149</v>
      </c>
      <c r="F40" s="6">
        <v>205486.29800000001</v>
      </c>
      <c r="G40" s="6">
        <v>245163.31599999999</v>
      </c>
      <c r="H40" s="6">
        <v>185422.31</v>
      </c>
      <c r="I40" s="6">
        <v>192697.10800000001</v>
      </c>
      <c r="J40" s="6">
        <v>202219.46400000001</v>
      </c>
      <c r="K40" s="6">
        <v>210922.25700000001</v>
      </c>
      <c r="L40" s="6">
        <v>180986.77900000001</v>
      </c>
      <c r="M40" s="6">
        <v>227575.96100000001</v>
      </c>
    </row>
    <row r="41" spans="1:13" ht="18" thickBot="1">
      <c r="A41" s="10" t="s">
        <v>16</v>
      </c>
      <c r="B41" s="11">
        <v>266196.67099999997</v>
      </c>
      <c r="C41" s="11">
        <v>121475.681</v>
      </c>
      <c r="D41" s="11">
        <v>232645.87700000001</v>
      </c>
      <c r="E41" s="11">
        <v>189780.785</v>
      </c>
      <c r="F41" s="11">
        <v>167235.49299999999</v>
      </c>
      <c r="G41" s="11">
        <v>221522.024</v>
      </c>
      <c r="H41" s="11">
        <v>198979.83600000001</v>
      </c>
      <c r="I41" s="11">
        <v>220256.212</v>
      </c>
      <c r="J41" s="11">
        <v>238888.42800000001</v>
      </c>
      <c r="K41" s="11">
        <v>220938.796</v>
      </c>
      <c r="L41" s="11">
        <v>177904.96400000001</v>
      </c>
      <c r="M41" s="11">
        <v>209619.272</v>
      </c>
    </row>
    <row r="42" spans="1:13" ht="18.75" thickTop="1" thickBot="1">
      <c r="A42" s="13" t="s">
        <v>58</v>
      </c>
      <c r="B42" s="18">
        <f t="shared" ref="B42:K42" si="13">B40+B41</f>
        <v>591673.47399999993</v>
      </c>
      <c r="C42" s="18">
        <f t="shared" si="13"/>
        <v>280219.49699999997</v>
      </c>
      <c r="D42" s="18">
        <f t="shared" si="13"/>
        <v>537007.96600000001</v>
      </c>
      <c r="E42" s="18">
        <f t="shared" si="13"/>
        <v>409518.93400000001</v>
      </c>
      <c r="F42" s="18">
        <f t="shared" si="13"/>
        <v>372721.79099999997</v>
      </c>
      <c r="G42" s="18">
        <f t="shared" si="13"/>
        <v>466685.33999999997</v>
      </c>
      <c r="H42" s="18">
        <f t="shared" si="13"/>
        <v>384402.14600000001</v>
      </c>
      <c r="I42" s="18">
        <f t="shared" si="13"/>
        <v>412953.32</v>
      </c>
      <c r="J42" s="18">
        <f t="shared" si="13"/>
        <v>441107.89199999999</v>
      </c>
      <c r="K42" s="18">
        <f t="shared" si="13"/>
        <v>431861.05300000001</v>
      </c>
      <c r="L42" s="18">
        <f>L40+L41</f>
        <v>358891.74300000002</v>
      </c>
      <c r="M42" s="18">
        <f>M40+M41</f>
        <v>437195.23300000001</v>
      </c>
    </row>
    <row r="43" spans="1:13">
      <c r="A43" s="8" t="s">
        <v>20</v>
      </c>
      <c r="B43" s="57">
        <f t="shared" ref="B43:K43" si="14">(B42-B36)/B36</f>
        <v>2.3062130314052173E-2</v>
      </c>
      <c r="C43" s="57">
        <f t="shared" si="14"/>
        <v>-0.30064274022472715</v>
      </c>
      <c r="D43" s="57">
        <f t="shared" si="14"/>
        <v>0.43072263486753309</v>
      </c>
      <c r="E43" s="57">
        <f t="shared" si="14"/>
        <v>-6.9986313412348077E-3</v>
      </c>
      <c r="F43" s="57">
        <f t="shared" si="14"/>
        <v>-0.11928306914500413</v>
      </c>
      <c r="G43" s="57">
        <f t="shared" si="14"/>
        <v>-0.1175975424552152</v>
      </c>
      <c r="H43" s="57">
        <f t="shared" si="14"/>
        <v>-0.24757945764178046</v>
      </c>
      <c r="I43" s="57">
        <f t="shared" si="14"/>
        <v>-0.20414011866378759</v>
      </c>
      <c r="J43" s="57">
        <f t="shared" si="14"/>
        <v>-0.1889313017171847</v>
      </c>
      <c r="K43" s="57">
        <f t="shared" si="14"/>
        <v>0.15879523262618062</v>
      </c>
      <c r="L43" s="57">
        <f>L42/L36-1</f>
        <v>-8.5635304086134623E-2</v>
      </c>
      <c r="M43" s="57">
        <f>M42/M36-1</f>
        <v>-7.4522094891274926E-2</v>
      </c>
    </row>
    <row r="44" spans="1:13">
      <c r="A44" s="32"/>
      <c r="B44" s="80" t="s">
        <v>60</v>
      </c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</row>
    <row r="45" spans="1:13">
      <c r="A45" s="29"/>
      <c r="B45" s="4" t="s">
        <v>3</v>
      </c>
      <c r="C45" s="15" t="s">
        <v>4</v>
      </c>
      <c r="D45" s="4" t="s">
        <v>61</v>
      </c>
      <c r="E45" s="4" t="s">
        <v>41</v>
      </c>
      <c r="F45" s="4" t="s">
        <v>7</v>
      </c>
      <c r="G45" s="4" t="s">
        <v>8</v>
      </c>
      <c r="H45" s="4" t="s">
        <v>9</v>
      </c>
      <c r="I45" s="4" t="s">
        <v>10</v>
      </c>
      <c r="J45" s="4" t="s">
        <v>33</v>
      </c>
      <c r="K45" s="4" t="s">
        <v>12</v>
      </c>
      <c r="L45" s="4" t="s">
        <v>13</v>
      </c>
      <c r="M45" s="4" t="s">
        <v>47</v>
      </c>
    </row>
    <row r="46" spans="1:13">
      <c r="A46" s="5" t="s">
        <v>15</v>
      </c>
      <c r="B46" s="6">
        <v>259606.791</v>
      </c>
      <c r="C46" s="6">
        <v>234394.399</v>
      </c>
      <c r="D46" s="6">
        <v>219183.486</v>
      </c>
      <c r="E46" s="6">
        <v>198334.23</v>
      </c>
      <c r="F46" s="6">
        <v>182776.826</v>
      </c>
      <c r="G46" s="6">
        <v>218418.41699999999</v>
      </c>
      <c r="H46" s="6">
        <v>166740.65599999999</v>
      </c>
      <c r="I46" s="6">
        <v>190743.253</v>
      </c>
      <c r="J46" s="6">
        <v>179491.163</v>
      </c>
      <c r="K46" s="6">
        <v>177652.16399999999</v>
      </c>
      <c r="L46" s="6">
        <v>176202.041</v>
      </c>
      <c r="M46" s="6">
        <v>206702.01800000001</v>
      </c>
    </row>
    <row r="47" spans="1:13" ht="18" thickBot="1">
      <c r="A47" s="10" t="s">
        <v>16</v>
      </c>
      <c r="B47" s="11">
        <v>205454.845</v>
      </c>
      <c r="C47" s="11">
        <v>174115.079</v>
      </c>
      <c r="D47" s="11">
        <v>161729.26800000001</v>
      </c>
      <c r="E47" s="11">
        <v>155083.28</v>
      </c>
      <c r="F47" s="11">
        <v>151017.321</v>
      </c>
      <c r="G47" s="11">
        <v>204842.671</v>
      </c>
      <c r="H47" s="11">
        <v>180657.96299999999</v>
      </c>
      <c r="I47" s="11">
        <v>207479.065</v>
      </c>
      <c r="J47" s="11">
        <v>200542.386</v>
      </c>
      <c r="K47" s="11">
        <v>193426.91099999999</v>
      </c>
      <c r="L47" s="11">
        <v>167308.26699999999</v>
      </c>
      <c r="M47" s="11">
        <v>184905.932</v>
      </c>
    </row>
    <row r="48" spans="1:13" ht="18.75" thickTop="1" thickBot="1">
      <c r="A48" s="13" t="s">
        <v>75</v>
      </c>
      <c r="B48" s="18">
        <f>B46+B47</f>
        <v>465061.636</v>
      </c>
      <c r="C48" s="18">
        <f>C46+C47</f>
        <v>408509.478</v>
      </c>
      <c r="D48" s="18">
        <f>D46+D47</f>
        <v>380912.75400000002</v>
      </c>
      <c r="E48" s="18">
        <f t="shared" ref="E48:G48" si="15">E46+E47</f>
        <v>353417.51</v>
      </c>
      <c r="F48" s="18">
        <f t="shared" si="15"/>
        <v>333794.147</v>
      </c>
      <c r="G48" s="18">
        <f t="shared" si="15"/>
        <v>423261.08799999999</v>
      </c>
      <c r="H48" s="18">
        <f>H46+H47</f>
        <v>347398.61899999995</v>
      </c>
      <c r="I48" s="18">
        <f t="shared" ref="I48:K48" si="16">I46+I47</f>
        <v>398222.31799999997</v>
      </c>
      <c r="J48" s="18">
        <f t="shared" si="16"/>
        <v>380033.549</v>
      </c>
      <c r="K48" s="18">
        <f t="shared" si="16"/>
        <v>371079.07499999995</v>
      </c>
      <c r="L48" s="18">
        <f>L46+L47</f>
        <v>343510.30799999996</v>
      </c>
      <c r="M48" s="18">
        <f>M46+M47</f>
        <v>391607.95</v>
      </c>
    </row>
    <row r="49" spans="1:13">
      <c r="A49" s="8" t="s">
        <v>20</v>
      </c>
      <c r="B49" s="57">
        <f>(B48-B42)/B42</f>
        <v>-0.21398937685011032</v>
      </c>
      <c r="C49" s="57">
        <f>(C48-C42)/C42</f>
        <v>0.4578196106033266</v>
      </c>
      <c r="D49" s="57">
        <f>(D48-D42)/D42</f>
        <v>-0.29067578487280765</v>
      </c>
      <c r="E49" s="57">
        <f>(E48-E42)/E42</f>
        <v>-0.13699348025749647</v>
      </c>
      <c r="F49" s="57">
        <f t="shared" ref="F49:G49" si="17">(F48-F42)/F42</f>
        <v>-0.10444155651741857</v>
      </c>
      <c r="G49" s="57">
        <f t="shared" si="17"/>
        <v>-9.3048245312355393E-2</v>
      </c>
      <c r="H49" s="57">
        <f>H48/H42-1</f>
        <v>-9.6262540115996331E-2</v>
      </c>
      <c r="I49" s="57">
        <f t="shared" ref="I49:K49" si="18">I48/I42-1</f>
        <v>-3.5672317636288864E-2</v>
      </c>
      <c r="J49" s="57">
        <f t="shared" si="18"/>
        <v>-0.1384566998406821</v>
      </c>
      <c r="K49" s="57">
        <f t="shared" si="18"/>
        <v>-0.14074429165993829</v>
      </c>
      <c r="L49" s="57">
        <f>L48/L42-1</f>
        <v>-4.2858146781047712E-2</v>
      </c>
      <c r="M49" s="57">
        <f>M48/M42-1</f>
        <v>-0.10427214104596605</v>
      </c>
    </row>
    <row r="50" spans="1:13">
      <c r="A50" s="32"/>
      <c r="B50" s="86" t="s">
        <v>76</v>
      </c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</row>
    <row r="51" spans="1:13">
      <c r="A51" s="29"/>
      <c r="B51" s="4" t="s">
        <v>3</v>
      </c>
      <c r="C51" s="15" t="s">
        <v>4</v>
      </c>
      <c r="D51" s="4" t="s">
        <v>62</v>
      </c>
      <c r="E51" s="4" t="s">
        <v>41</v>
      </c>
      <c r="F51" s="4" t="s">
        <v>7</v>
      </c>
      <c r="G51" s="4" t="s">
        <v>8</v>
      </c>
      <c r="H51" s="4" t="s">
        <v>9</v>
      </c>
      <c r="I51" s="4" t="s">
        <v>10</v>
      </c>
      <c r="J51" s="4" t="s">
        <v>33</v>
      </c>
      <c r="K51" s="4" t="s">
        <v>12</v>
      </c>
      <c r="L51" s="4" t="s">
        <v>13</v>
      </c>
      <c r="M51" s="4" t="s">
        <v>47</v>
      </c>
    </row>
    <row r="52" spans="1:13">
      <c r="A52" s="5" t="s">
        <v>15</v>
      </c>
      <c r="B52" s="6">
        <v>293667.42700000003</v>
      </c>
      <c r="C52" s="6">
        <v>148959.36199999999</v>
      </c>
      <c r="D52" s="6">
        <v>210220.46799999999</v>
      </c>
      <c r="E52" s="6">
        <v>209789.014</v>
      </c>
      <c r="F52" s="6">
        <v>219730.32</v>
      </c>
      <c r="G52" s="6">
        <v>213087.02900000001</v>
      </c>
      <c r="H52" s="6">
        <v>178737.41500000001</v>
      </c>
      <c r="I52" s="6">
        <v>189256.402</v>
      </c>
      <c r="J52" s="6">
        <v>191707.35699999999</v>
      </c>
      <c r="K52" s="6">
        <v>176558.64</v>
      </c>
      <c r="L52" s="6">
        <v>186129.74799999999</v>
      </c>
      <c r="M52" s="6">
        <v>216745.76300000001</v>
      </c>
    </row>
    <row r="53" spans="1:13" ht="18" thickBot="1">
      <c r="A53" s="10" t="s">
        <v>16</v>
      </c>
      <c r="B53" s="11">
        <v>223058.80499999999</v>
      </c>
      <c r="C53" s="11">
        <v>96431.152000000002</v>
      </c>
      <c r="D53" s="11">
        <v>152051.29399999999</v>
      </c>
      <c r="E53" s="11">
        <v>146280.51500000001</v>
      </c>
      <c r="F53" s="11">
        <v>167969.353</v>
      </c>
      <c r="G53" s="11">
        <v>187151.50399999999</v>
      </c>
      <c r="H53" s="11">
        <v>186341.492</v>
      </c>
      <c r="I53" s="11">
        <v>202219.78400000001</v>
      </c>
      <c r="J53" s="11">
        <v>196835.87599999999</v>
      </c>
      <c r="K53" s="11">
        <v>179397.95199999999</v>
      </c>
      <c r="L53" s="11">
        <v>155617.00099999999</v>
      </c>
      <c r="M53" s="11">
        <v>183122.32500000001</v>
      </c>
    </row>
    <row r="54" spans="1:13" ht="18.75" thickTop="1" thickBot="1">
      <c r="A54" s="13" t="s">
        <v>78</v>
      </c>
      <c r="B54" s="18">
        <f>B52+B53</f>
        <v>516726.23200000002</v>
      </c>
      <c r="C54" s="18">
        <f t="shared" ref="C54:M54" si="19">C52+C53</f>
        <v>245390.514</v>
      </c>
      <c r="D54" s="18">
        <f t="shared" si="19"/>
        <v>362271.76199999999</v>
      </c>
      <c r="E54" s="18">
        <f t="shared" si="19"/>
        <v>356069.52899999998</v>
      </c>
      <c r="F54" s="18">
        <f t="shared" si="19"/>
        <v>387699.67300000001</v>
      </c>
      <c r="G54" s="18">
        <f t="shared" si="19"/>
        <v>400238.533</v>
      </c>
      <c r="H54" s="18">
        <f t="shared" si="19"/>
        <v>365078.90700000001</v>
      </c>
      <c r="I54" s="18">
        <f t="shared" si="19"/>
        <v>391476.18599999999</v>
      </c>
      <c r="J54" s="18">
        <f t="shared" si="19"/>
        <v>388543.23300000001</v>
      </c>
      <c r="K54" s="18">
        <f t="shared" si="19"/>
        <v>355956.592</v>
      </c>
      <c r="L54" s="18">
        <f t="shared" si="19"/>
        <v>341746.74899999995</v>
      </c>
      <c r="M54" s="18">
        <f t="shared" si="19"/>
        <v>399868.08799999999</v>
      </c>
    </row>
    <row r="55" spans="1:13">
      <c r="A55" s="8" t="s">
        <v>20</v>
      </c>
      <c r="B55" s="57">
        <f>(B54-B48)/B48</f>
        <v>0.11109193276910079</v>
      </c>
      <c r="C55" s="57">
        <f t="shared" ref="C55:M55" si="20">(C54-C48)/C48</f>
        <v>-0.39930276476963406</v>
      </c>
      <c r="D55" s="57">
        <f t="shared" si="20"/>
        <v>-4.8937694535688941E-2</v>
      </c>
      <c r="E55" s="57">
        <f t="shared" si="20"/>
        <v>7.5039264466550369E-3</v>
      </c>
      <c r="F55" s="57">
        <f t="shared" si="20"/>
        <v>0.16149332300904609</v>
      </c>
      <c r="G55" s="57">
        <f t="shared" si="20"/>
        <v>-5.439327085035512E-2</v>
      </c>
      <c r="H55" s="57">
        <f t="shared" si="20"/>
        <v>5.0893374449482373E-2</v>
      </c>
      <c r="I55" s="57">
        <f t="shared" si="20"/>
        <v>-1.6940617577340264E-2</v>
      </c>
      <c r="J55" s="57">
        <f t="shared" si="20"/>
        <v>2.2391928350515202E-2</v>
      </c>
      <c r="K55" s="57">
        <f t="shared" si="20"/>
        <v>-4.0752723661391987E-2</v>
      </c>
      <c r="L55" s="57">
        <f t="shared" si="20"/>
        <v>-5.1339332734085192E-3</v>
      </c>
      <c r="M55" s="57">
        <f t="shared" si="20"/>
        <v>2.109287617884156E-2</v>
      </c>
    </row>
    <row r="56" spans="1:13">
      <c r="A56" s="28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</row>
    <row r="57" spans="1:13">
      <c r="A57" s="1" t="s">
        <v>38</v>
      </c>
      <c r="B57" s="34"/>
      <c r="C57" s="34"/>
      <c r="D57" s="34"/>
      <c r="E57" s="34"/>
      <c r="H57" s="34"/>
      <c r="I57" s="34"/>
      <c r="J57" s="34"/>
      <c r="K57" s="34"/>
      <c r="L57" s="34"/>
      <c r="M57" s="34"/>
    </row>
    <row r="58" spans="1:13">
      <c r="A58" s="69">
        <v>1000</v>
      </c>
      <c r="G58" s="2"/>
    </row>
    <row r="59" spans="1:13">
      <c r="B59" s="61"/>
      <c r="C59" s="62" t="s">
        <v>80</v>
      </c>
      <c r="D59" s="63" t="s">
        <v>55</v>
      </c>
      <c r="E59" s="2"/>
      <c r="F59" s="61"/>
      <c r="G59" s="62" t="s">
        <v>83</v>
      </c>
      <c r="H59" s="63" t="s">
        <v>55</v>
      </c>
      <c r="J59" s="2"/>
      <c r="K59" s="2"/>
    </row>
    <row r="60" spans="1:13">
      <c r="B60" s="89">
        <v>2025</v>
      </c>
      <c r="C60" s="90">
        <f>SUM(B54:M54)</f>
        <v>4511065.9979999997</v>
      </c>
      <c r="D60" s="91">
        <f>C60*10^-5</f>
        <v>45.110659980000001</v>
      </c>
      <c r="E60" s="92"/>
      <c r="F60" s="89">
        <v>2025</v>
      </c>
      <c r="G60" s="90">
        <f>SUM(B54:J54)</f>
        <v>3413494.5690000001</v>
      </c>
      <c r="H60" s="91">
        <f>G60*10^-5</f>
        <v>34.134945690000002</v>
      </c>
      <c r="J60" s="2"/>
      <c r="K60" s="2"/>
      <c r="L60" s="44"/>
      <c r="M60" s="45"/>
    </row>
    <row r="61" spans="1:13" ht="18" thickBot="1">
      <c r="B61" s="64">
        <v>2024</v>
      </c>
      <c r="C61" s="60">
        <f>SUM(B48:M48)</f>
        <v>4596808.432</v>
      </c>
      <c r="D61" s="65">
        <f>C61*10^-5</f>
        <v>45.968084320000003</v>
      </c>
      <c r="E61" s="2"/>
      <c r="F61" s="64">
        <v>2024</v>
      </c>
      <c r="G61" s="60">
        <f>SUM(B48:J48)</f>
        <v>3490611.0989999999</v>
      </c>
      <c r="H61" s="65">
        <f>G61*10^-5</f>
        <v>34.906110990000002</v>
      </c>
      <c r="J61" s="2"/>
      <c r="K61" s="2"/>
      <c r="L61" s="44"/>
      <c r="M61" s="45"/>
    </row>
    <row r="62" spans="1:13">
      <c r="B62" s="66" t="s">
        <v>54</v>
      </c>
      <c r="C62" s="67">
        <f>C60/C61-1</f>
        <v>-1.8652601096690757E-2</v>
      </c>
      <c r="D62" s="68"/>
      <c r="E62" s="3"/>
      <c r="F62" s="66" t="s">
        <v>54</v>
      </c>
      <c r="G62" s="67">
        <f>G60/G61-1</f>
        <v>-2.2092558527099238E-2</v>
      </c>
      <c r="H62" s="68"/>
      <c r="J62" s="46"/>
      <c r="L62" s="46"/>
    </row>
  </sheetData>
  <mergeCells count="12">
    <mergeCell ref="B50:M50"/>
    <mergeCell ref="B44:M44"/>
    <mergeCell ref="B38:M38"/>
    <mergeCell ref="B32:M32"/>
    <mergeCell ref="A3:A4"/>
    <mergeCell ref="B26:M26"/>
    <mergeCell ref="B20:M20"/>
    <mergeCell ref="A1:M1"/>
    <mergeCell ref="A2:M2"/>
    <mergeCell ref="B3:M3"/>
    <mergeCell ref="B7:M7"/>
    <mergeCell ref="B14:M14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tabSelected="1" topLeftCell="A19" zoomScale="70" zoomScaleNormal="70" workbookViewId="0">
      <selection activeCell="K48" sqref="K48:M49"/>
    </sheetView>
  </sheetViews>
  <sheetFormatPr defaultColWidth="9" defaultRowHeight="17.25"/>
  <cols>
    <col min="1" max="1" width="39" style="1" customWidth="1"/>
    <col min="2" max="2" width="15.25" style="1" bestFit="1" customWidth="1"/>
    <col min="3" max="3" width="16.375" style="1" customWidth="1"/>
    <col min="4" max="4" width="14.375" style="1" bestFit="1" customWidth="1"/>
    <col min="5" max="5" width="13" style="1" customWidth="1"/>
    <col min="6" max="6" width="14.375" style="1" bestFit="1" customWidth="1"/>
    <col min="7" max="7" width="15.5" style="1" customWidth="1"/>
    <col min="8" max="9" width="12.25" style="1" customWidth="1"/>
    <col min="10" max="10" width="12.875" style="1" customWidth="1"/>
    <col min="11" max="11" width="12.75" style="1" customWidth="1"/>
    <col min="12" max="12" width="13.75" style="1" bestFit="1" customWidth="1"/>
    <col min="13" max="13" width="14.875" style="1" customWidth="1"/>
    <col min="14" max="16384" width="9" style="1"/>
  </cols>
  <sheetData>
    <row r="1" spans="1:14" ht="22.5">
      <c r="A1" s="72" t="s">
        <v>37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</row>
    <row r="2" spans="1:14">
      <c r="A2" s="74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14">
      <c r="A3" s="40" t="s">
        <v>36</v>
      </c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</row>
    <row r="4" spans="1:14">
      <c r="A4" s="36"/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4" t="s">
        <v>14</v>
      </c>
    </row>
    <row r="5" spans="1:14">
      <c r="A5" s="38" t="s">
        <v>15</v>
      </c>
      <c r="B5" s="12">
        <v>484395.84399999998</v>
      </c>
      <c r="C5" s="12">
        <v>242925.55499999999</v>
      </c>
      <c r="D5" s="12">
        <v>275761.30099999998</v>
      </c>
      <c r="E5" s="12">
        <v>398263.902</v>
      </c>
      <c r="F5" s="12">
        <v>384997.51699999999</v>
      </c>
      <c r="G5" s="12">
        <v>373117</v>
      </c>
      <c r="H5" s="12">
        <v>392840.41700000002</v>
      </c>
      <c r="I5" s="12">
        <v>398625.37099999998</v>
      </c>
      <c r="J5" s="12">
        <v>443879.88900000002</v>
      </c>
      <c r="K5" s="12">
        <v>489301.946</v>
      </c>
      <c r="L5" s="12">
        <v>487153.87099999998</v>
      </c>
      <c r="M5" s="12">
        <v>458879.84600000002</v>
      </c>
      <c r="N5" s="47"/>
    </row>
    <row r="6" spans="1:14" ht="18" thickBot="1">
      <c r="A6" s="41" t="s">
        <v>16</v>
      </c>
      <c r="B6" s="11">
        <v>443496.75</v>
      </c>
      <c r="C6" s="11">
        <v>206042.796</v>
      </c>
      <c r="D6" s="11">
        <v>304002.17499999999</v>
      </c>
      <c r="E6" s="11">
        <v>378260.6</v>
      </c>
      <c r="F6" s="11">
        <v>397360.87</v>
      </c>
      <c r="G6" s="11">
        <v>410944.505</v>
      </c>
      <c r="H6" s="11">
        <v>445914.13099999999</v>
      </c>
      <c r="I6" s="11">
        <v>397085.74900000001</v>
      </c>
      <c r="J6" s="11">
        <v>404740.386</v>
      </c>
      <c r="K6" s="11">
        <v>467257.728</v>
      </c>
      <c r="L6" s="11">
        <v>521825.97600000002</v>
      </c>
      <c r="M6" s="11">
        <v>544042.68400000001</v>
      </c>
      <c r="N6" s="47"/>
    </row>
    <row r="7" spans="1:14" ht="18.75" thickTop="1" thickBot="1">
      <c r="A7" s="49" t="s">
        <v>28</v>
      </c>
      <c r="B7" s="14">
        <f>B5+B6</f>
        <v>927892.59400000004</v>
      </c>
      <c r="C7" s="14">
        <f t="shared" ref="C7:M7" si="0">C5+C6</f>
        <v>448968.35100000002</v>
      </c>
      <c r="D7" s="14">
        <f t="shared" si="0"/>
        <v>579763.47600000002</v>
      </c>
      <c r="E7" s="14">
        <f t="shared" si="0"/>
        <v>776524.50199999998</v>
      </c>
      <c r="F7" s="14">
        <f t="shared" si="0"/>
        <v>782358.38699999999</v>
      </c>
      <c r="G7" s="14">
        <f t="shared" si="0"/>
        <v>784061.505</v>
      </c>
      <c r="H7" s="14">
        <f t="shared" si="0"/>
        <v>838754.54799999995</v>
      </c>
      <c r="I7" s="14">
        <f t="shared" si="0"/>
        <v>795711.12</v>
      </c>
      <c r="J7" s="14">
        <f t="shared" si="0"/>
        <v>848620.27500000002</v>
      </c>
      <c r="K7" s="14">
        <f t="shared" si="0"/>
        <v>956559.674</v>
      </c>
      <c r="L7" s="14">
        <f t="shared" si="0"/>
        <v>1008979.8470000001</v>
      </c>
      <c r="M7" s="14">
        <f t="shared" si="0"/>
        <v>1002922.53</v>
      </c>
      <c r="N7" s="44"/>
    </row>
    <row r="8" spans="1:14">
      <c r="B8" s="84" t="s">
        <v>21</v>
      </c>
      <c r="C8" s="84"/>
      <c r="D8" s="84"/>
      <c r="E8" s="79"/>
      <c r="F8" s="79"/>
      <c r="G8" s="79"/>
      <c r="H8" s="79"/>
      <c r="I8" s="79"/>
      <c r="J8" s="79"/>
      <c r="K8" s="79"/>
      <c r="L8" s="79"/>
      <c r="M8" s="79"/>
    </row>
    <row r="9" spans="1:14">
      <c r="A9" s="36"/>
      <c r="B9" s="4" t="s">
        <v>3</v>
      </c>
      <c r="C9" s="4" t="s">
        <v>4</v>
      </c>
      <c r="D9" s="4" t="s">
        <v>5</v>
      </c>
      <c r="E9" s="4" t="s">
        <v>6</v>
      </c>
      <c r="F9" s="4" t="s">
        <v>7</v>
      </c>
      <c r="G9" s="4" t="s">
        <v>8</v>
      </c>
      <c r="H9" s="4" t="s">
        <v>9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14</v>
      </c>
    </row>
    <row r="10" spans="1:14">
      <c r="A10" s="38" t="s">
        <v>15</v>
      </c>
      <c r="B10" s="12">
        <v>365373.777</v>
      </c>
      <c r="C10" s="12">
        <v>109683.859</v>
      </c>
      <c r="D10" s="12">
        <v>319218.69799999997</v>
      </c>
      <c r="E10" s="12">
        <v>326654.93699999998</v>
      </c>
      <c r="F10" s="12">
        <v>389370.136</v>
      </c>
      <c r="G10" s="12">
        <v>396027.58199999999</v>
      </c>
      <c r="H10" s="12">
        <v>385389.09100000001</v>
      </c>
      <c r="I10" s="12">
        <v>354983.25799999997</v>
      </c>
      <c r="J10" s="12">
        <v>363518.63500000001</v>
      </c>
      <c r="K10" s="12">
        <v>471328.53499999997</v>
      </c>
      <c r="L10" s="12">
        <v>471525.21600000001</v>
      </c>
      <c r="M10" s="12">
        <v>519952.60200000001</v>
      </c>
      <c r="N10" s="47"/>
    </row>
    <row r="11" spans="1:14" ht="18" thickBot="1">
      <c r="A11" s="41" t="s">
        <v>16</v>
      </c>
      <c r="B11" s="11">
        <v>411606.52299999999</v>
      </c>
      <c r="C11" s="11">
        <v>112036.72</v>
      </c>
      <c r="D11" s="11">
        <v>438713.77</v>
      </c>
      <c r="E11" s="11">
        <v>320204.15700000001</v>
      </c>
      <c r="F11" s="11">
        <v>377592.99900000001</v>
      </c>
      <c r="G11" s="11">
        <v>358951.84700000001</v>
      </c>
      <c r="H11" s="11">
        <v>388072.33199999999</v>
      </c>
      <c r="I11" s="11">
        <v>392820.08299999998</v>
      </c>
      <c r="J11" s="11">
        <v>369818.72499999998</v>
      </c>
      <c r="K11" s="11">
        <v>423875.98599999998</v>
      </c>
      <c r="L11" s="11">
        <v>499713.61800000002</v>
      </c>
      <c r="M11" s="11">
        <v>619778.125</v>
      </c>
      <c r="N11" s="47"/>
    </row>
    <row r="12" spans="1:14" ht="18.75" thickTop="1" thickBot="1">
      <c r="A12" s="49" t="s">
        <v>29</v>
      </c>
      <c r="B12" s="18">
        <f>(B11+B10)</f>
        <v>776980.3</v>
      </c>
      <c r="C12" s="18">
        <f>(C11+C10)</f>
        <v>221720.579</v>
      </c>
      <c r="D12" s="18">
        <f t="shared" ref="D12:L12" si="1">D10+D11</f>
        <v>757932.46799999999</v>
      </c>
      <c r="E12" s="18">
        <f t="shared" si="1"/>
        <v>646859.09400000004</v>
      </c>
      <c r="F12" s="18">
        <f t="shared" si="1"/>
        <v>766963.13500000001</v>
      </c>
      <c r="G12" s="18">
        <f t="shared" si="1"/>
        <v>754979.429</v>
      </c>
      <c r="H12" s="18">
        <f t="shared" si="1"/>
        <v>773461.42299999995</v>
      </c>
      <c r="I12" s="18">
        <f t="shared" si="1"/>
        <v>747803.34100000001</v>
      </c>
      <c r="J12" s="18">
        <f t="shared" si="1"/>
        <v>733337.36</v>
      </c>
      <c r="K12" s="18">
        <f t="shared" si="1"/>
        <v>895204.52099999995</v>
      </c>
      <c r="L12" s="18">
        <f t="shared" si="1"/>
        <v>971238.83400000003</v>
      </c>
      <c r="M12" s="18">
        <f>M10+M11</f>
        <v>1139730.727</v>
      </c>
      <c r="N12" s="44"/>
    </row>
    <row r="13" spans="1:14">
      <c r="A13" s="48" t="s">
        <v>20</v>
      </c>
      <c r="B13" s="56">
        <f>(B12-B7)/B7</f>
        <v>-0.16263983027328699</v>
      </c>
      <c r="C13" s="56">
        <f t="shared" ref="C13:M13" si="2">(C12-C7)/C7</f>
        <v>-0.50615543722368084</v>
      </c>
      <c r="D13" s="57">
        <f t="shared" si="2"/>
        <v>0.30731323958048018</v>
      </c>
      <c r="E13" s="57">
        <f t="shared" si="2"/>
        <v>-0.16698173420933463</v>
      </c>
      <c r="F13" s="57">
        <f t="shared" si="2"/>
        <v>-1.9678004678947706E-2</v>
      </c>
      <c r="G13" s="57">
        <f t="shared" si="2"/>
        <v>-3.7091574850368403E-2</v>
      </c>
      <c r="H13" s="57">
        <f t="shared" si="2"/>
        <v>-7.7845330503054394E-2</v>
      </c>
      <c r="I13" s="57">
        <f t="shared" si="2"/>
        <v>-6.0207502189990734E-2</v>
      </c>
      <c r="J13" s="57">
        <f t="shared" si="2"/>
        <v>-0.13584746723144228</v>
      </c>
      <c r="K13" s="57">
        <f t="shared" si="2"/>
        <v>-6.4141479792299977E-2</v>
      </c>
      <c r="L13" s="57">
        <f t="shared" si="2"/>
        <v>-3.7405120738749534E-2</v>
      </c>
      <c r="M13" s="57">
        <f t="shared" si="2"/>
        <v>0.13640953603864092</v>
      </c>
    </row>
    <row r="14" spans="1:14">
      <c r="B14" s="84" t="s">
        <v>64</v>
      </c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</row>
    <row r="15" spans="1:14">
      <c r="A15" s="29"/>
      <c r="B15" s="4" t="s">
        <v>3</v>
      </c>
      <c r="C15" s="15" t="s">
        <v>4</v>
      </c>
      <c r="D15" s="4" t="s">
        <v>5</v>
      </c>
      <c r="E15" s="4" t="s">
        <v>6</v>
      </c>
      <c r="F15" s="4" t="s">
        <v>7</v>
      </c>
      <c r="G15" s="4" t="s">
        <v>8</v>
      </c>
      <c r="H15" s="4" t="s">
        <v>9</v>
      </c>
      <c r="I15" s="4" t="s">
        <v>10</v>
      </c>
      <c r="J15" s="4" t="s">
        <v>33</v>
      </c>
      <c r="K15" s="4" t="s">
        <v>34</v>
      </c>
      <c r="L15" s="4" t="s">
        <v>35</v>
      </c>
      <c r="M15" s="4" t="s">
        <v>14</v>
      </c>
    </row>
    <row r="16" spans="1:14">
      <c r="A16" s="51" t="s">
        <v>15</v>
      </c>
      <c r="B16" s="12">
        <v>361941.31599999999</v>
      </c>
      <c r="C16" s="12">
        <v>54223.777999999998</v>
      </c>
      <c r="D16" s="12">
        <v>376740</v>
      </c>
      <c r="E16" s="12">
        <v>233689.14799999999</v>
      </c>
      <c r="F16" s="12">
        <v>318150.685</v>
      </c>
      <c r="G16" s="12">
        <v>515849.38</v>
      </c>
      <c r="H16" s="12">
        <v>541660.55000000005</v>
      </c>
      <c r="I16" s="12">
        <v>653600.77500000002</v>
      </c>
      <c r="J16" s="12">
        <v>544537.91799999995</v>
      </c>
      <c r="K16" s="12">
        <v>559345.97100000002</v>
      </c>
      <c r="L16" s="12">
        <v>676255.27500000002</v>
      </c>
      <c r="M16" s="12">
        <v>646807.853</v>
      </c>
    </row>
    <row r="17" spans="1:13" ht="18" thickBot="1">
      <c r="A17" s="51" t="s">
        <v>16</v>
      </c>
      <c r="B17" s="11">
        <v>400859.48499999999</v>
      </c>
      <c r="C17" s="11">
        <v>65205.199000000001</v>
      </c>
      <c r="D17" s="11">
        <v>328616.24800000002</v>
      </c>
      <c r="E17" s="11">
        <v>289922.84999999998</v>
      </c>
      <c r="F17" s="11">
        <v>373310.696</v>
      </c>
      <c r="G17" s="11">
        <v>515244.27899999998</v>
      </c>
      <c r="H17" s="11">
        <v>449195.20799999998</v>
      </c>
      <c r="I17" s="11">
        <v>522807.391</v>
      </c>
      <c r="J17" s="11">
        <v>473859.99900000001</v>
      </c>
      <c r="K17" s="11">
        <v>422973.45899999997</v>
      </c>
      <c r="L17" s="11">
        <v>534283.26599999995</v>
      </c>
      <c r="M17" s="11">
        <v>579672.11399999994</v>
      </c>
    </row>
    <row r="18" spans="1:13" ht="18.75" thickTop="1" thickBot="1">
      <c r="A18" s="51" t="s">
        <v>69</v>
      </c>
      <c r="B18" s="18">
        <f>(B17+B16)</f>
        <v>762800.80099999998</v>
      </c>
      <c r="C18" s="18">
        <f>(C17+C16)</f>
        <v>119428.977</v>
      </c>
      <c r="D18" s="18">
        <f t="shared" ref="D18:L18" si="3">D16+D17</f>
        <v>705356.24800000002</v>
      </c>
      <c r="E18" s="18">
        <f t="shared" si="3"/>
        <v>523611.99799999996</v>
      </c>
      <c r="F18" s="18">
        <f t="shared" si="3"/>
        <v>691461.38100000005</v>
      </c>
      <c r="G18" s="18">
        <f t="shared" si="3"/>
        <v>1031093.659</v>
      </c>
      <c r="H18" s="18">
        <f t="shared" si="3"/>
        <v>990855.75800000003</v>
      </c>
      <c r="I18" s="18">
        <f t="shared" si="3"/>
        <v>1176408.166</v>
      </c>
      <c r="J18" s="18">
        <f t="shared" si="3"/>
        <v>1018397.9169999999</v>
      </c>
      <c r="K18" s="18">
        <f t="shared" si="3"/>
        <v>982319.42999999993</v>
      </c>
      <c r="L18" s="18">
        <f t="shared" si="3"/>
        <v>1210538.541</v>
      </c>
      <c r="M18" s="18">
        <f>M16+M17</f>
        <v>1226479.9669999999</v>
      </c>
    </row>
    <row r="19" spans="1:13">
      <c r="A19" s="70" t="s">
        <v>81</v>
      </c>
      <c r="B19" s="56">
        <f>(B18-B12)/B12</f>
        <v>-1.8249496158396897E-2</v>
      </c>
      <c r="C19" s="56">
        <f>(C18-C12)/C12</f>
        <v>-0.4613536662286995</v>
      </c>
      <c r="D19" s="57">
        <f t="shared" ref="D19:K19" si="4">(D18-D12)/D12</f>
        <v>-6.9367947963406118E-2</v>
      </c>
      <c r="E19" s="57">
        <f t="shared" si="4"/>
        <v>-0.19053159666949054</v>
      </c>
      <c r="F19" s="57">
        <f t="shared" si="4"/>
        <v>-9.8442481202176635E-2</v>
      </c>
      <c r="G19" s="57">
        <f t="shared" si="4"/>
        <v>0.36572417657223344</v>
      </c>
      <c r="H19" s="57">
        <f t="shared" si="4"/>
        <v>0.28106681023185315</v>
      </c>
      <c r="I19" s="57">
        <f t="shared" si="4"/>
        <v>0.57315179205651601</v>
      </c>
      <c r="J19" s="57">
        <f t="shared" si="4"/>
        <v>0.38871680695498717</v>
      </c>
      <c r="K19" s="57">
        <f t="shared" si="4"/>
        <v>9.7312856399213818E-2</v>
      </c>
      <c r="L19" s="57">
        <f>(L18-L12)/L12</f>
        <v>0.24638605729391574</v>
      </c>
      <c r="M19" s="57">
        <f>(M18-M12)/M12</f>
        <v>7.6113802975498787E-2</v>
      </c>
    </row>
    <row r="20" spans="1:13">
      <c r="A20" s="24"/>
      <c r="B20" s="84" t="s">
        <v>70</v>
      </c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</row>
    <row r="21" spans="1:13">
      <c r="A21" s="19"/>
      <c r="B21" s="4" t="s">
        <v>3</v>
      </c>
      <c r="C21" s="15" t="s">
        <v>4</v>
      </c>
      <c r="D21" s="4" t="s">
        <v>39</v>
      </c>
      <c r="E21" s="4" t="s">
        <v>6</v>
      </c>
      <c r="F21" s="4" t="s">
        <v>7</v>
      </c>
      <c r="G21" s="4" t="s">
        <v>8</v>
      </c>
      <c r="H21" s="4" t="s">
        <v>9</v>
      </c>
      <c r="I21" s="4" t="s">
        <v>10</v>
      </c>
      <c r="J21" s="4" t="s">
        <v>33</v>
      </c>
      <c r="K21" s="4" t="s">
        <v>12</v>
      </c>
      <c r="L21" s="4" t="s">
        <v>13</v>
      </c>
      <c r="M21" s="4" t="s">
        <v>47</v>
      </c>
    </row>
    <row r="22" spans="1:13">
      <c r="A22" s="5" t="s">
        <v>15</v>
      </c>
      <c r="B22" s="12">
        <v>541457.66299999994</v>
      </c>
      <c r="C22" s="12">
        <v>299965.973</v>
      </c>
      <c r="D22" s="12">
        <v>491416.016</v>
      </c>
      <c r="E22" s="12">
        <v>572233.777</v>
      </c>
      <c r="F22" s="12">
        <v>555828.43500000006</v>
      </c>
      <c r="G22" s="12">
        <v>592280.31900000002</v>
      </c>
      <c r="H22" s="12">
        <v>506376.25699999998</v>
      </c>
      <c r="I22" s="12">
        <v>560916.70299999998</v>
      </c>
      <c r="J22" s="12">
        <v>639158.79299999995</v>
      </c>
      <c r="K22" s="12">
        <v>832050.35199999996</v>
      </c>
      <c r="L22" s="12">
        <v>1031136.446</v>
      </c>
      <c r="M22" s="12">
        <v>1009711.2879999999</v>
      </c>
    </row>
    <row r="23" spans="1:13" ht="18" thickBot="1">
      <c r="A23" s="10" t="s">
        <v>16</v>
      </c>
      <c r="B23" s="11">
        <v>460433.09399999998</v>
      </c>
      <c r="C23" s="11">
        <v>238519.13200000001</v>
      </c>
      <c r="D23" s="11">
        <v>429624.09399999998</v>
      </c>
      <c r="E23" s="11">
        <v>427958.26799999998</v>
      </c>
      <c r="F23" s="11">
        <v>355227.05</v>
      </c>
      <c r="G23" s="11">
        <v>396077.65600000002</v>
      </c>
      <c r="H23" s="11">
        <v>339268.11300000001</v>
      </c>
      <c r="I23" s="11">
        <v>353655.36700000003</v>
      </c>
      <c r="J23" s="11">
        <v>434003.049</v>
      </c>
      <c r="K23" s="11">
        <v>571169.09299999999</v>
      </c>
      <c r="L23" s="11">
        <v>687012.93799999997</v>
      </c>
      <c r="M23" s="11">
        <v>607739.36399999994</v>
      </c>
    </row>
    <row r="24" spans="1:13" ht="18.75" thickTop="1" thickBot="1">
      <c r="A24" s="13" t="s">
        <v>45</v>
      </c>
      <c r="B24" s="18">
        <f>(B23+B22)</f>
        <v>1001890.757</v>
      </c>
      <c r="C24" s="18">
        <f>(C23+C22)</f>
        <v>538485.10499999998</v>
      </c>
      <c r="D24" s="52">
        <f t="shared" ref="D24:I24" si="5">D22+D23</f>
        <v>921040.11</v>
      </c>
      <c r="E24" s="18">
        <f t="shared" si="5"/>
        <v>1000192.0449999999</v>
      </c>
      <c r="F24" s="18">
        <f>F22+F23</f>
        <v>911055.4850000001</v>
      </c>
      <c r="G24" s="18">
        <f t="shared" si="5"/>
        <v>988357.97500000009</v>
      </c>
      <c r="H24" s="18">
        <f t="shared" si="5"/>
        <v>845644.37</v>
      </c>
      <c r="I24" s="18">
        <f t="shared" si="5"/>
        <v>914572.07000000007</v>
      </c>
      <c r="J24" s="18">
        <f t="shared" ref="J24:L24" si="6">J22+J23</f>
        <v>1073161.8419999999</v>
      </c>
      <c r="K24" s="18">
        <f t="shared" si="6"/>
        <v>1403219.4449999998</v>
      </c>
      <c r="L24" s="18">
        <f t="shared" si="6"/>
        <v>1718149.3840000001</v>
      </c>
      <c r="M24" s="18">
        <f t="shared" ref="M24" si="7">M22+M23</f>
        <v>1617450.6519999998</v>
      </c>
    </row>
    <row r="25" spans="1:13">
      <c r="A25" s="8" t="s">
        <v>20</v>
      </c>
      <c r="B25" s="56">
        <f t="shared" ref="B25:K25" si="8">(B24-B18)/B18</f>
        <v>0.31343694931437283</v>
      </c>
      <c r="C25" s="56">
        <f t="shared" si="8"/>
        <v>3.5088312612775705</v>
      </c>
      <c r="D25" s="57">
        <f t="shared" si="8"/>
        <v>0.30578004038606027</v>
      </c>
      <c r="E25" s="57">
        <f t="shared" si="8"/>
        <v>0.91017785845312127</v>
      </c>
      <c r="F25" s="57">
        <f t="shared" si="8"/>
        <v>0.31757970876467506</v>
      </c>
      <c r="G25" s="57">
        <f t="shared" si="8"/>
        <v>-4.1446946770526003E-2</v>
      </c>
      <c r="H25" s="57">
        <f t="shared" si="8"/>
        <v>-0.1465514902926971</v>
      </c>
      <c r="I25" s="57">
        <f t="shared" si="8"/>
        <v>-0.22257249105154539</v>
      </c>
      <c r="J25" s="57">
        <f t="shared" si="8"/>
        <v>5.3774584654811358E-2</v>
      </c>
      <c r="K25" s="57">
        <f t="shared" si="8"/>
        <v>0.42847570978006605</v>
      </c>
      <c r="L25" s="57">
        <f>(L24-L18)/L18</f>
        <v>0.41932646157690584</v>
      </c>
      <c r="M25" s="57">
        <f>(M24-M18)/M18</f>
        <v>0.31877461965915654</v>
      </c>
    </row>
    <row r="26" spans="1:13">
      <c r="A26" s="24"/>
      <c r="B26" s="87" t="s">
        <v>71</v>
      </c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</row>
    <row r="27" spans="1:13">
      <c r="A27" s="19"/>
      <c r="B27" s="4" t="s">
        <v>3</v>
      </c>
      <c r="C27" s="15" t="s">
        <v>4</v>
      </c>
      <c r="D27" s="4" t="s">
        <v>39</v>
      </c>
      <c r="E27" s="4" t="s">
        <v>6</v>
      </c>
      <c r="F27" s="4" t="s">
        <v>7</v>
      </c>
      <c r="G27" s="4" t="s">
        <v>8</v>
      </c>
      <c r="H27" s="4" t="s">
        <v>9</v>
      </c>
      <c r="I27" s="4" t="s">
        <v>10</v>
      </c>
      <c r="J27" s="4" t="s">
        <v>33</v>
      </c>
      <c r="K27" s="4" t="s">
        <v>12</v>
      </c>
      <c r="L27" s="4" t="s">
        <v>13</v>
      </c>
      <c r="M27" s="4" t="s">
        <v>47</v>
      </c>
    </row>
    <row r="28" spans="1:13">
      <c r="A28" s="5" t="s">
        <v>49</v>
      </c>
      <c r="B28" s="12">
        <v>830864.00800000003</v>
      </c>
      <c r="C28" s="12">
        <v>359687.23499999999</v>
      </c>
      <c r="D28" s="12">
        <v>600879.48699999996</v>
      </c>
      <c r="E28" s="12">
        <v>665161.00600000005</v>
      </c>
      <c r="F28" s="12">
        <v>854212.527</v>
      </c>
      <c r="G28" s="12">
        <v>801262.67099999997</v>
      </c>
      <c r="H28" s="12">
        <v>774979.82900000003</v>
      </c>
      <c r="I28" s="12">
        <v>728401.88199999998</v>
      </c>
      <c r="J28" s="12">
        <v>821429.52300000004</v>
      </c>
      <c r="K28" s="12">
        <v>884511.93</v>
      </c>
      <c r="L28" s="12">
        <v>900813.63800000004</v>
      </c>
      <c r="M28" s="12">
        <v>1121176.1170000001</v>
      </c>
    </row>
    <row r="29" spans="1:13" ht="18" thickBot="1">
      <c r="A29" s="10" t="s">
        <v>16</v>
      </c>
      <c r="B29" s="11">
        <v>493162.87</v>
      </c>
      <c r="C29" s="11">
        <v>271326.685</v>
      </c>
      <c r="D29" s="11">
        <v>372957.103</v>
      </c>
      <c r="E29" s="11">
        <v>385111.217</v>
      </c>
      <c r="F29" s="11">
        <v>501469.78700000001</v>
      </c>
      <c r="G29" s="11">
        <v>522514.89600000001</v>
      </c>
      <c r="H29" s="11">
        <v>505752.22700000001</v>
      </c>
      <c r="I29" s="11">
        <v>489433.10399999999</v>
      </c>
      <c r="J29" s="11">
        <v>629550.11399999994</v>
      </c>
      <c r="K29" s="11">
        <v>691547.31599999999</v>
      </c>
      <c r="L29" s="11">
        <v>630271.24300000002</v>
      </c>
      <c r="M29" s="11">
        <v>822158.91500000004</v>
      </c>
    </row>
    <row r="30" spans="1:13" ht="18.75" thickTop="1" thickBot="1">
      <c r="A30" s="13" t="s">
        <v>51</v>
      </c>
      <c r="B30" s="71">
        <f>SUM(B28:B29)</f>
        <v>1324026.878</v>
      </c>
      <c r="C30" s="54">
        <f>SUM(C28:C29)</f>
        <v>631013.91999999993</v>
      </c>
      <c r="D30" s="18">
        <v>993334.24199999997</v>
      </c>
      <c r="E30" s="18">
        <v>1054902.632</v>
      </c>
      <c r="F30" s="18">
        <f>F28+F29</f>
        <v>1355682.314</v>
      </c>
      <c r="G30" s="55">
        <f>G28+G29</f>
        <v>1323777.567</v>
      </c>
      <c r="H30" s="55">
        <f t="shared" ref="H30:I30" si="9">H28+H29</f>
        <v>1280732.0560000001</v>
      </c>
      <c r="I30" s="55">
        <f t="shared" si="9"/>
        <v>1217834.986</v>
      </c>
      <c r="J30" s="55">
        <f t="shared" ref="J30:L30" si="10">J28+J29</f>
        <v>1450979.6370000001</v>
      </c>
      <c r="K30" s="55">
        <f t="shared" si="10"/>
        <v>1576059.246</v>
      </c>
      <c r="L30" s="55">
        <f t="shared" si="10"/>
        <v>1531084.8810000001</v>
      </c>
      <c r="M30" s="55">
        <f>M28+M29</f>
        <v>1943335.0320000001</v>
      </c>
    </row>
    <row r="31" spans="1:13">
      <c r="A31" s="8" t="s">
        <v>20</v>
      </c>
      <c r="B31" s="57">
        <f t="shared" ref="B31:M31" si="11">(B30-B24)/B24</f>
        <v>0.32152818932533583</v>
      </c>
      <c r="C31" s="57">
        <f t="shared" si="11"/>
        <v>0.17183170739699466</v>
      </c>
      <c r="D31" s="57">
        <f t="shared" si="11"/>
        <v>7.8491838971051955E-2</v>
      </c>
      <c r="E31" s="57">
        <f t="shared" si="11"/>
        <v>5.4700082122728803E-2</v>
      </c>
      <c r="F31" s="57">
        <f t="shared" si="11"/>
        <v>0.48803485223515214</v>
      </c>
      <c r="G31" s="58">
        <f t="shared" si="11"/>
        <v>0.33937055245595599</v>
      </c>
      <c r="H31" s="58">
        <f t="shared" si="11"/>
        <v>0.51450432526382228</v>
      </c>
      <c r="I31" s="58">
        <f t="shared" si="11"/>
        <v>0.33158995988145573</v>
      </c>
      <c r="J31" s="58">
        <f t="shared" si="11"/>
        <v>0.3520604071198426</v>
      </c>
      <c r="K31" s="58">
        <f t="shared" si="11"/>
        <v>0.12317374991906574</v>
      </c>
      <c r="L31" s="58">
        <f t="shared" si="11"/>
        <v>-0.10887557551282166</v>
      </c>
      <c r="M31" s="58">
        <f t="shared" si="11"/>
        <v>0.20148026129702312</v>
      </c>
    </row>
    <row r="32" spans="1:13">
      <c r="A32" s="31"/>
      <c r="B32" s="80" t="s">
        <v>57</v>
      </c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</row>
    <row r="33" spans="1:13">
      <c r="A33" s="29"/>
      <c r="B33" s="4" t="s">
        <v>3</v>
      </c>
      <c r="C33" s="15" t="s">
        <v>4</v>
      </c>
      <c r="D33" s="4" t="s">
        <v>39</v>
      </c>
      <c r="E33" s="4" t="s">
        <v>6</v>
      </c>
      <c r="F33" s="4" t="s">
        <v>7</v>
      </c>
      <c r="G33" s="4" t="s">
        <v>8</v>
      </c>
      <c r="H33" s="4" t="s">
        <v>9</v>
      </c>
      <c r="I33" s="4" t="s">
        <v>10</v>
      </c>
      <c r="J33" s="4" t="s">
        <v>33</v>
      </c>
      <c r="K33" s="4" t="s">
        <v>12</v>
      </c>
      <c r="L33" s="4" t="s">
        <v>13</v>
      </c>
      <c r="M33" s="4" t="s">
        <v>47</v>
      </c>
    </row>
    <row r="34" spans="1:13">
      <c r="A34" s="5" t="s">
        <v>15</v>
      </c>
      <c r="B34" s="12">
        <v>568878.15800000005</v>
      </c>
      <c r="C34" s="12">
        <v>495249.48200000002</v>
      </c>
      <c r="D34" s="12">
        <v>879683.17</v>
      </c>
      <c r="E34" s="12">
        <v>724033.53099999996</v>
      </c>
      <c r="F34" s="12">
        <v>615012.37699999998</v>
      </c>
      <c r="G34" s="12">
        <v>765310.13100000005</v>
      </c>
      <c r="H34" s="12">
        <v>665532.48499999999</v>
      </c>
      <c r="I34" s="12">
        <v>652048.68700000003</v>
      </c>
      <c r="J34" s="12">
        <v>688304.08499999996</v>
      </c>
      <c r="K34" s="12">
        <v>606479.755</v>
      </c>
      <c r="L34" s="12">
        <v>720820.21100000001</v>
      </c>
      <c r="M34" s="12">
        <v>1028736.051</v>
      </c>
    </row>
    <row r="35" spans="1:13" ht="18" thickBot="1">
      <c r="A35" s="10" t="s">
        <v>16</v>
      </c>
      <c r="B35" s="11">
        <v>433905.54800000001</v>
      </c>
      <c r="C35" s="11">
        <v>391421.12099999998</v>
      </c>
      <c r="D35" s="11">
        <v>759883.46</v>
      </c>
      <c r="E35" s="11">
        <v>581992.45799999998</v>
      </c>
      <c r="F35" s="11">
        <v>455811.636</v>
      </c>
      <c r="G35" s="11">
        <v>588833.59199999995</v>
      </c>
      <c r="H35" s="11">
        <v>527443.05799999996</v>
      </c>
      <c r="I35" s="11">
        <v>478889.00599999999</v>
      </c>
      <c r="J35" s="11">
        <v>506565.46899999998</v>
      </c>
      <c r="K35" s="11">
        <v>486779.125</v>
      </c>
      <c r="L35" s="11">
        <v>551216.17599999998</v>
      </c>
      <c r="M35" s="11">
        <v>834395.77599999995</v>
      </c>
    </row>
    <row r="36" spans="1:13" ht="18.75" thickTop="1" thickBot="1">
      <c r="A36" s="13" t="s">
        <v>58</v>
      </c>
      <c r="B36" s="71">
        <f t="shared" ref="B36:K36" si="12">B34+B35</f>
        <v>1002783.706</v>
      </c>
      <c r="C36" s="54">
        <f t="shared" si="12"/>
        <v>886670.603</v>
      </c>
      <c r="D36" s="18">
        <f t="shared" si="12"/>
        <v>1639566.63</v>
      </c>
      <c r="E36" s="18">
        <f t="shared" si="12"/>
        <v>1306025.9890000001</v>
      </c>
      <c r="F36" s="18">
        <f t="shared" si="12"/>
        <v>1070824.013</v>
      </c>
      <c r="G36" s="55">
        <f t="shared" si="12"/>
        <v>1354143.723</v>
      </c>
      <c r="H36" s="55">
        <f t="shared" si="12"/>
        <v>1192975.5430000001</v>
      </c>
      <c r="I36" s="55">
        <f t="shared" si="12"/>
        <v>1130937.693</v>
      </c>
      <c r="J36" s="55">
        <f t="shared" si="12"/>
        <v>1194869.554</v>
      </c>
      <c r="K36" s="55">
        <f t="shared" si="12"/>
        <v>1093258.8799999999</v>
      </c>
      <c r="L36" s="55">
        <f>L34+L35</f>
        <v>1272036.3870000001</v>
      </c>
      <c r="M36" s="55">
        <f>M34+M35</f>
        <v>1863131.827</v>
      </c>
    </row>
    <row r="37" spans="1:13">
      <c r="A37" s="8" t="s">
        <v>20</v>
      </c>
      <c r="B37" s="57">
        <f t="shared" ref="B37:K37" si="13">(B36-B30)/B30</f>
        <v>-0.24262586911018888</v>
      </c>
      <c r="C37" s="57">
        <f t="shared" si="13"/>
        <v>0.40515220805271634</v>
      </c>
      <c r="D37" s="57">
        <f t="shared" si="13"/>
        <v>0.65056892300305902</v>
      </c>
      <c r="E37" s="57">
        <f t="shared" si="13"/>
        <v>0.23805358843772426</v>
      </c>
      <c r="F37" s="57">
        <f t="shared" si="13"/>
        <v>-0.21012172103913718</v>
      </c>
      <c r="G37" s="58">
        <f t="shared" si="13"/>
        <v>2.2939016914161045E-2</v>
      </c>
      <c r="H37" s="58">
        <f t="shared" si="13"/>
        <v>-6.8520587572456312E-2</v>
      </c>
      <c r="I37" s="58">
        <f t="shared" si="13"/>
        <v>-7.1353914117228412E-2</v>
      </c>
      <c r="J37" s="58">
        <f t="shared" si="13"/>
        <v>-0.17650839230902321</v>
      </c>
      <c r="K37" s="58">
        <f t="shared" si="13"/>
        <v>-0.30633389399880473</v>
      </c>
      <c r="L37" s="58">
        <f>L36/L30-1</f>
        <v>-0.16919277122690102</v>
      </c>
      <c r="M37" s="58">
        <f>M36/M30-1</f>
        <v>-4.1270909894244201E-2</v>
      </c>
    </row>
    <row r="38" spans="1:13">
      <c r="A38" s="32"/>
      <c r="B38" s="80" t="s">
        <v>60</v>
      </c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</row>
    <row r="39" spans="1:13">
      <c r="A39" s="29"/>
      <c r="B39" s="4" t="s">
        <v>3</v>
      </c>
      <c r="C39" s="15" t="s">
        <v>4</v>
      </c>
      <c r="D39" s="4" t="s">
        <v>39</v>
      </c>
      <c r="E39" s="4" t="s">
        <v>41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33</v>
      </c>
      <c r="K39" s="4" t="s">
        <v>12</v>
      </c>
      <c r="L39" s="4" t="s">
        <v>13</v>
      </c>
      <c r="M39" s="4" t="s">
        <v>47</v>
      </c>
    </row>
    <row r="40" spans="1:13">
      <c r="A40" s="5" t="s">
        <v>15</v>
      </c>
      <c r="B40" s="12">
        <v>640285.22699999996</v>
      </c>
      <c r="C40" s="12">
        <v>414256.53700000001</v>
      </c>
      <c r="D40" s="12">
        <v>956012.82</v>
      </c>
      <c r="E40" s="12">
        <v>726392.24899999995</v>
      </c>
      <c r="F40" s="12">
        <v>692147.34299999999</v>
      </c>
      <c r="G40" s="12">
        <v>805888.42099999997</v>
      </c>
      <c r="H40" s="12">
        <v>611657.83799999999</v>
      </c>
      <c r="I40" s="12">
        <v>519964.66399999999</v>
      </c>
      <c r="J40" s="12">
        <v>549696.78300000005</v>
      </c>
      <c r="K40" s="12">
        <v>602302.54399999999</v>
      </c>
      <c r="L40" s="12">
        <v>763086.31</v>
      </c>
      <c r="M40" s="12">
        <v>935465.86800000002</v>
      </c>
    </row>
    <row r="41" spans="1:13" ht="18" thickBot="1">
      <c r="A41" s="10" t="s">
        <v>16</v>
      </c>
      <c r="B41" s="11">
        <v>546820.31599999999</v>
      </c>
      <c r="C41" s="11">
        <v>372435.12</v>
      </c>
      <c r="D41" s="11">
        <v>758513.054</v>
      </c>
      <c r="E41" s="11">
        <v>572038.86499999999</v>
      </c>
      <c r="F41" s="11">
        <v>532206.65300000005</v>
      </c>
      <c r="G41" s="11">
        <v>625259.14599999995</v>
      </c>
      <c r="H41" s="11">
        <v>446802.48499999999</v>
      </c>
      <c r="I41" s="11">
        <v>394967.57400000002</v>
      </c>
      <c r="J41" s="11">
        <v>438343.02100000001</v>
      </c>
      <c r="K41" s="11">
        <v>475319.40899999999</v>
      </c>
      <c r="L41" s="11">
        <v>634670.25199999998</v>
      </c>
      <c r="M41" s="11">
        <v>835572.67599999998</v>
      </c>
    </row>
    <row r="42" spans="1:13" ht="18.75" thickTop="1" thickBot="1">
      <c r="A42" s="13" t="s">
        <v>74</v>
      </c>
      <c r="B42" s="71">
        <f>B40+B41</f>
        <v>1187105.5430000001</v>
      </c>
      <c r="C42" s="54">
        <f>C40+C41</f>
        <v>786691.65700000001</v>
      </c>
      <c r="D42" s="18">
        <f>D40+D41</f>
        <v>1714525.8739999998</v>
      </c>
      <c r="E42" s="18">
        <f t="shared" ref="E42:G42" si="14">E40+E41</f>
        <v>1298431.1140000001</v>
      </c>
      <c r="F42" s="18">
        <f t="shared" si="14"/>
        <v>1224353.996</v>
      </c>
      <c r="G42" s="55">
        <f t="shared" si="14"/>
        <v>1431147.5669999998</v>
      </c>
      <c r="H42" s="55">
        <f>H40+H41</f>
        <v>1058460.3229999999</v>
      </c>
      <c r="I42" s="55">
        <f t="shared" ref="I42:K42" si="15">I40+I41</f>
        <v>914932.23800000001</v>
      </c>
      <c r="J42" s="55">
        <f t="shared" si="15"/>
        <v>988039.804</v>
      </c>
      <c r="K42" s="55">
        <f t="shared" si="15"/>
        <v>1077621.953</v>
      </c>
      <c r="L42" s="55">
        <f>L40+L41</f>
        <v>1397756.5619999999</v>
      </c>
      <c r="M42" s="55">
        <f>M40+M41</f>
        <v>1771038.544</v>
      </c>
    </row>
    <row r="43" spans="1:13">
      <c r="A43" s="8" t="s">
        <v>20</v>
      </c>
      <c r="B43" s="57">
        <f>(B42-B36)/B36</f>
        <v>0.1838101635448792</v>
      </c>
      <c r="C43" s="57">
        <f>(C42-C36)/C36</f>
        <v>-0.11275770918955344</v>
      </c>
      <c r="D43" s="57">
        <f>(D42-D36)/D36</f>
        <v>4.5718937326749538E-2</v>
      </c>
      <c r="E43" s="57">
        <f>(E42-E36)/E36</f>
        <v>-5.815255641134106E-3</v>
      </c>
      <c r="F43" s="57">
        <f t="shared" ref="F43:G43" si="16">(F42-F36)/F36</f>
        <v>0.14337555110467998</v>
      </c>
      <c r="G43" s="58">
        <f t="shared" si="16"/>
        <v>5.6865340578032428E-2</v>
      </c>
      <c r="H43" s="58">
        <f>H42/H36-1</f>
        <v>-0.11275605840311864</v>
      </c>
      <c r="I43" s="58">
        <f t="shared" ref="I43:K43" si="17">I42/I36-1</f>
        <v>-0.19099677757402322</v>
      </c>
      <c r="J43" s="58">
        <f>J42/J36-1</f>
        <v>-0.17309818407173172</v>
      </c>
      <c r="K43" s="58">
        <f t="shared" si="17"/>
        <v>-1.4303041380281267E-2</v>
      </c>
      <c r="L43" s="58">
        <f>L42/L36-1</f>
        <v>9.8833788313635651E-2</v>
      </c>
      <c r="M43" s="58">
        <f>M42/M36-1</f>
        <v>-4.9429289793351816E-2</v>
      </c>
    </row>
    <row r="44" spans="1:13">
      <c r="A44" s="32"/>
      <c r="B44" s="80" t="s">
        <v>76</v>
      </c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</row>
    <row r="45" spans="1:13">
      <c r="A45" s="29"/>
      <c r="B45" s="4" t="s">
        <v>3</v>
      </c>
      <c r="C45" s="15" t="s">
        <v>4</v>
      </c>
      <c r="D45" s="4" t="s">
        <v>62</v>
      </c>
      <c r="E45" s="4" t="s">
        <v>41</v>
      </c>
      <c r="F45" s="4" t="s">
        <v>7</v>
      </c>
      <c r="G45" s="4" t="s">
        <v>8</v>
      </c>
      <c r="H45" s="4" t="s">
        <v>9</v>
      </c>
      <c r="I45" s="4" t="s">
        <v>10</v>
      </c>
      <c r="J45" s="4" t="s">
        <v>33</v>
      </c>
      <c r="K45" s="4" t="s">
        <v>12</v>
      </c>
      <c r="L45" s="4" t="s">
        <v>13</v>
      </c>
      <c r="M45" s="4" t="s">
        <v>47</v>
      </c>
    </row>
    <row r="46" spans="1:13">
      <c r="A46" s="5" t="s">
        <v>15</v>
      </c>
      <c r="B46" s="12">
        <v>546638.34</v>
      </c>
      <c r="C46" s="12">
        <v>292230.19799999997</v>
      </c>
      <c r="D46" s="12">
        <v>748500.76</v>
      </c>
      <c r="E46" s="12">
        <v>619596.35400000005</v>
      </c>
      <c r="F46" s="12">
        <v>653730.85499999998</v>
      </c>
      <c r="G46" s="12">
        <v>691674.20400000003</v>
      </c>
      <c r="H46" s="12">
        <v>529148.09</v>
      </c>
      <c r="I46" s="12">
        <v>461590.38799999998</v>
      </c>
      <c r="J46" s="12">
        <v>420494.39600000001</v>
      </c>
      <c r="K46" s="12">
        <v>396317.03200000001</v>
      </c>
      <c r="L46" s="12">
        <v>575586.71299999999</v>
      </c>
      <c r="M46" s="12">
        <v>771019.36199999996</v>
      </c>
    </row>
    <row r="47" spans="1:13" ht="18" thickBot="1">
      <c r="A47" s="10" t="s">
        <v>16</v>
      </c>
      <c r="B47" s="11">
        <v>445777.67</v>
      </c>
      <c r="C47" s="11">
        <v>253350.467</v>
      </c>
      <c r="D47" s="11">
        <v>584820.30200000003</v>
      </c>
      <c r="E47" s="11">
        <v>515372.239</v>
      </c>
      <c r="F47" s="11">
        <v>518506.84899999999</v>
      </c>
      <c r="G47" s="11">
        <v>527093.57400000002</v>
      </c>
      <c r="H47" s="11">
        <v>328028.47899999999</v>
      </c>
      <c r="I47" s="11">
        <v>296674.853</v>
      </c>
      <c r="J47" s="11">
        <v>296646.74900000001</v>
      </c>
      <c r="K47" s="11">
        <v>279235.41200000001</v>
      </c>
      <c r="L47" s="11">
        <v>436127.81300000002</v>
      </c>
      <c r="M47" s="11">
        <v>678535.62199999997</v>
      </c>
    </row>
    <row r="48" spans="1:13" ht="18.75" thickTop="1" thickBot="1">
      <c r="A48" s="13" t="s">
        <v>77</v>
      </c>
      <c r="B48" s="71">
        <f>B46+B47</f>
        <v>992416.01</v>
      </c>
      <c r="C48" s="54">
        <f t="shared" ref="C48:M48" si="18">C46+C47</f>
        <v>545580.66500000004</v>
      </c>
      <c r="D48" s="18">
        <f t="shared" si="18"/>
        <v>1333321.0619999999</v>
      </c>
      <c r="E48" s="18">
        <f t="shared" si="18"/>
        <v>1134968.5930000001</v>
      </c>
      <c r="F48" s="18">
        <f t="shared" si="18"/>
        <v>1172237.7039999999</v>
      </c>
      <c r="G48" s="55">
        <f t="shared" si="18"/>
        <v>1218767.7779999999</v>
      </c>
      <c r="H48" s="55">
        <f t="shared" si="18"/>
        <v>857176.5689999999</v>
      </c>
      <c r="I48" s="55">
        <f t="shared" si="18"/>
        <v>758265.24099999992</v>
      </c>
      <c r="J48" s="55">
        <f t="shared" si="18"/>
        <v>717141.14500000002</v>
      </c>
      <c r="K48" s="55">
        <f t="shared" si="18"/>
        <v>675552.44400000002</v>
      </c>
      <c r="L48" s="55">
        <f t="shared" si="18"/>
        <v>1011714.5260000001</v>
      </c>
      <c r="M48" s="55">
        <f t="shared" si="18"/>
        <v>1449554.9839999999</v>
      </c>
    </row>
    <row r="49" spans="1:13">
      <c r="A49" s="8" t="s">
        <v>20</v>
      </c>
      <c r="B49" s="57">
        <f>(B48-B42)/B42</f>
        <v>-0.16400355819078172</v>
      </c>
      <c r="C49" s="57">
        <f t="shared" ref="C49:M49" si="19">(C48-C42)/C42</f>
        <v>-0.30648728743287024</v>
      </c>
      <c r="D49" s="57">
        <f t="shared" si="19"/>
        <v>-0.22233832558656386</v>
      </c>
      <c r="E49" s="57">
        <f t="shared" si="19"/>
        <v>-0.125892332090249</v>
      </c>
      <c r="F49" s="57">
        <f t="shared" si="19"/>
        <v>-4.2566359214953817E-2</v>
      </c>
      <c r="G49" s="58">
        <f t="shared" si="19"/>
        <v>-0.14839824620265724</v>
      </c>
      <c r="H49" s="58">
        <f t="shared" si="19"/>
        <v>-0.19016655572832464</v>
      </c>
      <c r="I49" s="58">
        <f t="shared" si="19"/>
        <v>-0.17123344275469729</v>
      </c>
      <c r="J49" s="58">
        <f t="shared" si="19"/>
        <v>-0.27417788018588773</v>
      </c>
      <c r="K49" s="58">
        <f t="shared" si="19"/>
        <v>-0.37310812746592215</v>
      </c>
      <c r="L49" s="58">
        <f t="shared" si="19"/>
        <v>-0.27618688868655789</v>
      </c>
      <c r="M49" s="58">
        <f t="shared" si="19"/>
        <v>-0.1815226219040437</v>
      </c>
    </row>
    <row r="50" spans="1:13">
      <c r="A50" s="1" t="s">
        <v>56</v>
      </c>
    </row>
    <row r="51" spans="1:13">
      <c r="A51" s="1" t="s">
        <v>79</v>
      </c>
    </row>
    <row r="52" spans="1:13">
      <c r="A52" s="69">
        <v>1000</v>
      </c>
    </row>
    <row r="53" spans="1:13">
      <c r="B53" s="61"/>
      <c r="C53" s="62" t="s">
        <v>80</v>
      </c>
      <c r="D53" s="63" t="s">
        <v>55</v>
      </c>
      <c r="E53" s="2"/>
      <c r="F53" s="61"/>
      <c r="G53" s="62" t="s">
        <v>83</v>
      </c>
      <c r="H53" s="63" t="s">
        <v>55</v>
      </c>
      <c r="J53" s="2"/>
      <c r="K53" s="2"/>
    </row>
    <row r="54" spans="1:13">
      <c r="B54" s="89">
        <v>2025</v>
      </c>
      <c r="C54" s="90">
        <f>SUM(B48:M48)</f>
        <v>11866696.720999999</v>
      </c>
      <c r="D54" s="91">
        <f>C54*10^-5</f>
        <v>118.66696721</v>
      </c>
      <c r="E54" s="92"/>
      <c r="F54" s="89">
        <v>2025</v>
      </c>
      <c r="G54" s="90">
        <f>SUM(B48:J48)</f>
        <v>8729874.7669999991</v>
      </c>
      <c r="H54" s="91">
        <f>G54*10^-5</f>
        <v>87.298747669999997</v>
      </c>
      <c r="J54" s="2"/>
      <c r="K54" s="2"/>
      <c r="L54" s="44"/>
      <c r="M54" s="45"/>
    </row>
    <row r="55" spans="1:13" ht="18" thickBot="1">
      <c r="B55" s="64">
        <v>2024</v>
      </c>
      <c r="C55" s="60">
        <f>SUM(B42:M42)</f>
        <v>14850105.175000001</v>
      </c>
      <c r="D55" s="65">
        <f>C55*10^-5</f>
        <v>148.50105175000002</v>
      </c>
      <c r="E55" s="2"/>
      <c r="F55" s="64">
        <v>2024</v>
      </c>
      <c r="G55" s="60">
        <f>SUM(B42:J42)</f>
        <v>10603688.116</v>
      </c>
      <c r="H55" s="65">
        <f>G55*10^-5</f>
        <v>106.03688116000001</v>
      </c>
      <c r="J55" s="2"/>
      <c r="K55" s="2"/>
      <c r="L55" s="44"/>
      <c r="M55" s="45"/>
    </row>
    <row r="56" spans="1:13">
      <c r="B56" s="66" t="s">
        <v>54</v>
      </c>
      <c r="C56" s="67">
        <f>C54/C55-1</f>
        <v>-0.20090150331208023</v>
      </c>
      <c r="D56" s="68"/>
      <c r="E56" s="3"/>
      <c r="F56" s="66" t="s">
        <v>54</v>
      </c>
      <c r="G56" s="67">
        <f>G54/G55-1</f>
        <v>-0.17671335939922517</v>
      </c>
      <c r="H56" s="68"/>
      <c r="J56" s="46"/>
      <c r="L56" s="46"/>
    </row>
  </sheetData>
  <mergeCells count="10">
    <mergeCell ref="A1:M1"/>
    <mergeCell ref="A2:M2"/>
    <mergeCell ref="B3:M3"/>
    <mergeCell ref="B8:M8"/>
    <mergeCell ref="B44:M44"/>
    <mergeCell ref="B38:M38"/>
    <mergeCell ref="B32:M32"/>
    <mergeCell ref="B26:M26"/>
    <mergeCell ref="B20:M20"/>
    <mergeCell ref="B14:M1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美国</vt:lpstr>
      <vt:lpstr>欧盟</vt:lpstr>
      <vt:lpstr>新西兰</vt:lpstr>
      <vt:lpstr>澳洲</vt:lpstr>
      <vt:lpstr>东盟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ZhaoYue</dc:creator>
  <cp:lastModifiedBy>LiamYuLam</cp:lastModifiedBy>
  <dcterms:created xsi:type="dcterms:W3CDTF">1997-01-14T01:50:29Z</dcterms:created>
  <dcterms:modified xsi:type="dcterms:W3CDTF">2026-01-29T04:12:53Z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2052-11.3.0.8775</vt:lpwstr>
  </property>
</Properties>
</file>